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0" windowWidth="9180" windowHeight="11970" activeTab="0"/>
  </bookViews>
  <sheets>
    <sheet name="جدول 1" sheetId="1" r:id="rId1"/>
    <sheet name="جدول 1-1" sheetId="2" r:id="rId2"/>
    <sheet name="جدول 2-1" sheetId="3" r:id="rId3"/>
    <sheet name="جدول 2" sheetId="4" r:id="rId4"/>
    <sheet name="جدول 1-2" sheetId="5" r:id="rId5"/>
    <sheet name="جدول 2-2" sheetId="6" r:id="rId6"/>
    <sheet name="جدول 3" sheetId="7" r:id="rId7"/>
    <sheet name="جدول 1-3" sheetId="8" r:id="rId8"/>
    <sheet name="جدول 2-3" sheetId="9" r:id="rId9"/>
    <sheet name="جدول 4" sheetId="10" r:id="rId10"/>
    <sheet name="جدول 1-4" sheetId="11" r:id="rId11"/>
    <sheet name="جدول 2-4" sheetId="12" r:id="rId12"/>
  </sheets>
  <externalReferences>
    <externalReference r:id="rId15"/>
  </externalReferences>
  <definedNames/>
  <calcPr fullCalcOnLoad="1"/>
</workbook>
</file>

<file path=xl/comments10.xml><?xml version="1.0" encoding="utf-8"?>
<comments xmlns="http://schemas.openxmlformats.org/spreadsheetml/2006/main">
  <authors>
    <author>m_khoshakhlagh</author>
  </authors>
  <commentList>
    <comment ref="N16" authorId="0">
      <text>
        <r>
          <rPr>
            <b/>
            <sz val="8"/>
            <rFont val="Tahoma"/>
            <family val="0"/>
          </rPr>
          <t>m_khoshakhlagh:</t>
        </r>
        <r>
          <rPr>
            <sz val="8"/>
            <rFont val="Tahoma"/>
            <family val="0"/>
          </rPr>
          <t xml:space="preserve">
رقم براوردي است</t>
        </r>
      </text>
    </comment>
  </commentList>
</comments>
</file>

<file path=xl/comments11.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comments12.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sharedStrings.xml><?xml version="1.0" encoding="utf-8"?>
<sst xmlns="http://schemas.openxmlformats.org/spreadsheetml/2006/main" count="846" uniqueCount="166">
  <si>
    <t>(ميليون ريال)</t>
  </si>
  <si>
    <t>جمع</t>
  </si>
  <si>
    <t>دنياي خارج</t>
  </si>
  <si>
    <t xml:space="preserve">بخش خصوصيHF.2          </t>
  </si>
  <si>
    <t xml:space="preserve">دولت عموميHF.1          </t>
  </si>
  <si>
    <t xml:space="preserve">    كاركردها                      عاملين تامين مالي</t>
  </si>
  <si>
    <t>موسسات غيرانتفاعي در خدمت خانوارها</t>
  </si>
  <si>
    <t xml:space="preserve"> خانوارها</t>
  </si>
  <si>
    <t>شركت‌هاي بيمه‌ تكميلي (HF.2.2)</t>
  </si>
  <si>
    <t>صندوقهاي تامين اجتماعي HF.1.2</t>
  </si>
  <si>
    <t>دولت داخلي (HF.1.1 )</t>
  </si>
  <si>
    <t>بانك‌ها</t>
  </si>
  <si>
    <t>سازمان تامين اجتماعي</t>
  </si>
  <si>
    <t>سازمان خدمات درماني</t>
  </si>
  <si>
    <t>دولت مركزي  (HF.1.1.1 )</t>
  </si>
  <si>
    <t>شركت‌هاي بيمه‌ تكميلي خصوصي</t>
  </si>
  <si>
    <t>شركت‌هاي بيمه‌ تكميلي دولتي</t>
  </si>
  <si>
    <t>صدا و سيما</t>
  </si>
  <si>
    <t>سازمان خدمات درماني صنعت نفت</t>
  </si>
  <si>
    <t>نيروهاي مسلح</t>
  </si>
  <si>
    <t>دانشگاههاي علوم پزشكي زير مجموعه وزارت بهداشت</t>
  </si>
  <si>
    <t>وزارت بهداشت و درمان</t>
  </si>
  <si>
    <t>HF.3</t>
  </si>
  <si>
    <t>HF.2.5.1</t>
  </si>
  <si>
    <t>HF.2.4</t>
  </si>
  <si>
    <t>HF.2.3</t>
  </si>
  <si>
    <t>HF.2.2.2</t>
  </si>
  <si>
    <t>HF.2.2.1</t>
  </si>
  <si>
    <t>HF.1.2.2</t>
  </si>
  <si>
    <t>HF.1.2.1</t>
  </si>
  <si>
    <t>HF.1.1.3</t>
  </si>
  <si>
    <t>HF.1.1.1.5</t>
  </si>
  <si>
    <t>HF.1.1.1.4</t>
  </si>
  <si>
    <t>HF.1.1.1.3</t>
  </si>
  <si>
    <t>HF.1.1.1.2</t>
  </si>
  <si>
    <t>HF.1.1.1.1</t>
  </si>
  <si>
    <t xml:space="preserve"> شرح</t>
  </si>
  <si>
    <t xml:space="preserve">  HC.1</t>
  </si>
  <si>
    <t xml:space="preserve"> خدمات درماني </t>
  </si>
  <si>
    <t xml:space="preserve">  HC.2</t>
  </si>
  <si>
    <t xml:space="preserve"> خدمات توانبخشي </t>
  </si>
  <si>
    <t xml:space="preserve">  HC.3</t>
  </si>
  <si>
    <t xml:space="preserve"> خدمات پرستاري بلند مدت</t>
  </si>
  <si>
    <t>HC.4</t>
  </si>
  <si>
    <t xml:space="preserve"> خدمات جانبي مراقبت پزشكي</t>
  </si>
  <si>
    <t>HC.5</t>
  </si>
  <si>
    <t xml:space="preserve"> انواع دارو و سايركالاهاي پزشكي توزيع شده به بيماران سرپايي</t>
  </si>
  <si>
    <t>HC.6</t>
  </si>
  <si>
    <t xml:space="preserve"> خدمات بهداشت عمومي و پيشگيري </t>
  </si>
  <si>
    <t>HC.7</t>
  </si>
  <si>
    <t xml:space="preserve"> مديريت سلامت و بيمه‌ي سلامت</t>
  </si>
  <si>
    <t>HC.n.s.k</t>
  </si>
  <si>
    <t>TCHE</t>
  </si>
  <si>
    <t xml:space="preserve"> كل هزينه‌ي جاري بهداشت</t>
  </si>
  <si>
    <t xml:space="preserve">HCR.1     </t>
  </si>
  <si>
    <t xml:space="preserve"> تشكيل سرمايه‌ي موسسات فراهم كننده‌ي خدمات سلامت</t>
  </si>
  <si>
    <t>THE</t>
  </si>
  <si>
    <t xml:space="preserve"> كل هزينه‌ي سلامت</t>
  </si>
  <si>
    <t xml:space="preserve">HCR.2 </t>
  </si>
  <si>
    <t>HCR.3</t>
  </si>
  <si>
    <t xml:space="preserve"> تحقيق و توسعه در زمينه سلامت</t>
  </si>
  <si>
    <t>HCR.4</t>
  </si>
  <si>
    <t xml:space="preserve"> نظارت بر مواد غذايي، آب آشاميدني و نكات بهداشتي</t>
  </si>
  <si>
    <t>HCR.5</t>
  </si>
  <si>
    <t xml:space="preserve"> بهداشت محيط </t>
  </si>
  <si>
    <t>HCR.6</t>
  </si>
  <si>
    <t xml:space="preserve"> اداره و تهيه‌ي خدمات اجتماعي بصورت كمك زندگي</t>
  </si>
  <si>
    <t>HCR.7</t>
  </si>
  <si>
    <t xml:space="preserve"> اداره و تهيه‌ي مزاياي نقدي مربوط به تامين سلامت </t>
  </si>
  <si>
    <t>HCR.n.s.k</t>
  </si>
  <si>
    <t xml:space="preserve"> ساير هزينه‌هاي سلامت كه نوع آن مشخص نيست</t>
  </si>
  <si>
    <t>GHE</t>
  </si>
  <si>
    <t xml:space="preserve"> هزينه‌هاي عمومي سلامت</t>
  </si>
  <si>
    <t>ساير هزينه ها كه بر اساس نوع كاركرد مشخص نيستند</t>
  </si>
  <si>
    <t>HP.1</t>
  </si>
  <si>
    <t xml:space="preserve"> بيمارستان‌ها</t>
  </si>
  <si>
    <t>HP.2</t>
  </si>
  <si>
    <t xml:space="preserve"> فراهم كنندگان خدمات پرستاري و تسهيلات اقامتي</t>
  </si>
  <si>
    <t>HP.3</t>
  </si>
  <si>
    <t xml:space="preserve"> فراهم كنندگان خدمات سرپايي</t>
  </si>
  <si>
    <t>HP.4</t>
  </si>
  <si>
    <t xml:space="preserve"> داروخانه‌ها و ساير خرده‌فروشان كالاهاي پزشكي</t>
  </si>
  <si>
    <t>HP.5</t>
  </si>
  <si>
    <t xml:space="preserve"> تهيه‌كنندگان و اداره كنندگان برنامه‌هاي سلامت عمومي</t>
  </si>
  <si>
    <t>HP.6</t>
  </si>
  <si>
    <t xml:space="preserve"> اداره‌ي سلامت عمومي و بيمه </t>
  </si>
  <si>
    <t>HP.7</t>
  </si>
  <si>
    <t xml:space="preserve"> ساير رشته ‌فعاليت‌ها</t>
  </si>
  <si>
    <t>HP.8</t>
  </si>
  <si>
    <t xml:space="preserve"> موسسات فراهم كننده‌ي خدمات وابسته به سلامت</t>
  </si>
  <si>
    <t>HP.n.s.k</t>
  </si>
  <si>
    <t xml:space="preserve"> جمع </t>
  </si>
  <si>
    <t xml:space="preserve">جمع </t>
  </si>
  <si>
    <t>موسسات فراهم كننده‌ي خدمات وابسته به سلامت</t>
  </si>
  <si>
    <t>ساير رشته فعاليت‌ها</t>
  </si>
  <si>
    <t>اداره‌ي سلامت عمومي و بيمه</t>
  </si>
  <si>
    <t>تهيه‌كنندگان و اداره كنندگان برنامه‌هاي سلامت</t>
  </si>
  <si>
    <t>داروخانه‌ها و ساير خرده‌فروشان  كالاهاي پزشكي</t>
  </si>
  <si>
    <t>فراهم كنندگان خدمات سرپايي</t>
  </si>
  <si>
    <t>فراهم كنندگان خدمات پرستاري و تسهيلات اقامتي</t>
  </si>
  <si>
    <t>بيمارستان‌ها</t>
  </si>
  <si>
    <t>كد ICHA</t>
  </si>
  <si>
    <t xml:space="preserve">فراهم كنندگاني كه بر اساس نوع كاركرد طبقه بندي نشده اند </t>
  </si>
  <si>
    <t>وجوه خصوصي</t>
  </si>
  <si>
    <t xml:space="preserve">وجوه عمومي  S.1  </t>
  </si>
  <si>
    <t>S.2</t>
  </si>
  <si>
    <t>ساير وجوه عمومي S.1.2</t>
  </si>
  <si>
    <t>وجوه دولت داخلي  S.1.1</t>
  </si>
  <si>
    <t>ساير وجوه خصوصي S.2.4</t>
  </si>
  <si>
    <t>وجوه موسسات غيرانتفاعي درخدمت اشخاص</t>
  </si>
  <si>
    <t>وجوه خانوار</t>
  </si>
  <si>
    <t>وجوه كارفرما</t>
  </si>
  <si>
    <t xml:space="preserve">ساير </t>
  </si>
  <si>
    <t>برگشت از دارايي ها ي نگه داشته شده توسط سازمان عمومي</t>
  </si>
  <si>
    <t>درآمد دولت مركزي</t>
  </si>
  <si>
    <t>ساير</t>
  </si>
  <si>
    <t>برگشت از دارايي ها ي نگه داشته شده توسط سازمان خصوصي</t>
  </si>
  <si>
    <t>خانوار</t>
  </si>
  <si>
    <t>كارفرما</t>
  </si>
  <si>
    <t>S.3</t>
  </si>
  <si>
    <t>S.2.4.2</t>
  </si>
  <si>
    <t>S.2.4.1</t>
  </si>
  <si>
    <t>S.2.3</t>
  </si>
  <si>
    <t>S.2.2</t>
  </si>
  <si>
    <t>S.2.1</t>
  </si>
  <si>
    <t>S.1.2.2</t>
  </si>
  <si>
    <t>S.1.2.1</t>
  </si>
  <si>
    <t>S.1.1.2</t>
  </si>
  <si>
    <t>S.1.1.1</t>
  </si>
  <si>
    <t xml:space="preserve"> ساير دستگاه‌هاي دولت مركزي</t>
  </si>
  <si>
    <t>HF.2.5.2</t>
  </si>
  <si>
    <t xml:space="preserve"> صدا و سيما</t>
  </si>
  <si>
    <t xml:space="preserve"> شهرداري</t>
  </si>
  <si>
    <t xml:space="preserve"> سازمان خدمات درماني</t>
  </si>
  <si>
    <t xml:space="preserve"> سازمان تامين اجتماعي</t>
  </si>
  <si>
    <t xml:space="preserve"> پرداخت‌هاي مستقيم</t>
  </si>
  <si>
    <t xml:space="preserve"> موسسات غير انتفاعي درخدمت خانوارها</t>
  </si>
  <si>
    <t xml:space="preserve"> بانك‌ها</t>
  </si>
  <si>
    <t xml:space="preserve">دنياي خارج </t>
  </si>
  <si>
    <t>شركت‌ها HF.2.5</t>
  </si>
  <si>
    <t>دانشگاه آزاد</t>
  </si>
  <si>
    <t>HF.1.1.1.6</t>
  </si>
  <si>
    <t>ساير شركتها</t>
  </si>
  <si>
    <t>HF.2.5.3</t>
  </si>
  <si>
    <t>شهرداري</t>
  </si>
  <si>
    <r>
      <t xml:space="preserve">كد </t>
    </r>
    <r>
      <rPr>
        <b/>
        <sz val="12"/>
        <rFont val="B Mitra"/>
        <family val="0"/>
      </rPr>
      <t>ICHA</t>
    </r>
  </si>
  <si>
    <t xml:space="preserve"> آموزش پزشكي و تعليم كاركنان سلامت    </t>
  </si>
  <si>
    <t>درآمد شهرداري</t>
  </si>
  <si>
    <t xml:space="preserve"> شركت‌هاي بيمه‌ي تكميلي دولتي</t>
  </si>
  <si>
    <t xml:space="preserve"> شركت‌هاي بيمه‌ي تكميلي خصوصي</t>
  </si>
  <si>
    <t xml:space="preserve"> ( درصد )</t>
  </si>
  <si>
    <t xml:space="preserve">  عا ملين تامين مالي              منابع تامين مالي</t>
  </si>
  <si>
    <t xml:space="preserve">ساير دستگاه‌هاي دولت مركزي  </t>
  </si>
  <si>
    <t xml:space="preserve">      كاركردها                              فراهم كنندگان </t>
  </si>
  <si>
    <r>
      <t xml:space="preserve">جدول ا </t>
    </r>
    <r>
      <rPr>
        <b/>
        <sz val="18"/>
        <rFont val="Times New Roman"/>
        <family val="1"/>
      </rPr>
      <t>–</t>
    </r>
    <r>
      <rPr>
        <b/>
        <sz val="18"/>
        <rFont val="B Mitra"/>
        <family val="0"/>
      </rPr>
      <t xml:space="preserve">   هزينه هاي ملي سلامت بر حسب نوع عاملين تامين مالي و نوع  كاركرد ( </t>
    </r>
    <r>
      <rPr>
        <b/>
        <sz val="18"/>
        <rFont val="Calibri"/>
        <family val="2"/>
      </rPr>
      <t>FA * F</t>
    </r>
    <r>
      <rPr>
        <b/>
        <sz val="18"/>
        <rFont val="B Mitra"/>
        <family val="0"/>
      </rPr>
      <t xml:space="preserve"> )</t>
    </r>
  </si>
  <si>
    <r>
      <t xml:space="preserve">جدول 2 </t>
    </r>
    <r>
      <rPr>
        <b/>
        <sz val="18"/>
        <rFont val="Times New Roman"/>
        <family val="1"/>
      </rPr>
      <t xml:space="preserve">– </t>
    </r>
    <r>
      <rPr>
        <b/>
        <sz val="18"/>
        <rFont val="B Mitra"/>
        <family val="0"/>
      </rPr>
      <t xml:space="preserve"> هزينه هاي ملي سلامت بر حسب نوع عاملين تامين مالي و نوع فراهم كننده ( </t>
    </r>
    <r>
      <rPr>
        <b/>
        <sz val="18"/>
        <rFont val="Calibri"/>
        <family val="2"/>
      </rPr>
      <t>FA * P</t>
    </r>
    <r>
      <rPr>
        <b/>
        <sz val="18"/>
        <rFont val="B Mitra"/>
        <family val="0"/>
      </rPr>
      <t xml:space="preserve"> )</t>
    </r>
  </si>
  <si>
    <t>جدول 3 –   هزينه هاي ملي سلامت بر حسب نوع فراهم كننده و نوع كاركرد ( P * F )</t>
  </si>
  <si>
    <r>
      <t xml:space="preserve">جدول 4 </t>
    </r>
    <r>
      <rPr>
        <b/>
        <sz val="18"/>
        <rFont val="Times New Roman"/>
        <family val="1"/>
      </rPr>
      <t xml:space="preserve">– </t>
    </r>
    <r>
      <rPr>
        <b/>
        <sz val="18"/>
        <rFont val="B Mitra"/>
        <family val="0"/>
      </rPr>
      <t xml:space="preserve"> هزينه هاي ملي سلامت بر حسب نوع منبع تامين مالي و نوع عامل تامين مالي ( </t>
    </r>
    <r>
      <rPr>
        <b/>
        <sz val="18"/>
        <rFont val="Calibri"/>
        <family val="2"/>
      </rPr>
      <t>FS * FA</t>
    </r>
    <r>
      <rPr>
        <b/>
        <sz val="18"/>
        <rFont val="B Mitra"/>
        <family val="0"/>
      </rPr>
      <t xml:space="preserve"> )</t>
    </r>
  </si>
  <si>
    <t>جدول 2-4-    سهم هر يك ازمنابع مالي در پوشش هزينه هاي عاملين تامين مالي درسال1389</t>
  </si>
  <si>
    <t>جدول 1-4-    سهم هر يك ازعاملين تامين مالي از منابع مختلف مالي درسال 1389</t>
  </si>
  <si>
    <t>جدول 2-3-    درصد مشاركت هر يك  از فراهم كنندگان خدمات سلامت در كاركردهاي مختلف در سال 1389</t>
  </si>
  <si>
    <t>جدول 1-3-     درصد هزينه‌هاي فراهم كنندگان خدمات سلامت بابت كاركردهاي مختلف در سال 1389</t>
  </si>
  <si>
    <t>جدول 2-2-    درصد مشاركت هر يك ازعاملين تامين مالي در پوشش هزينه هاي هر يك از فراهم كنندگان خدمات سلامت در سال1389</t>
  </si>
  <si>
    <t>جدول 1-2    درصد هزينه‌هاي عاملين تامين مالي بر حسب فراهم كنندگان خدمات سلامت در سال1389</t>
  </si>
  <si>
    <t xml:space="preserve">جدول 2-1-     درصد مشاركت هر يك ازعاملين تامين مالي دركاركردهاي مختلف سلامت درسال1389 </t>
  </si>
  <si>
    <t xml:space="preserve">جدول 1-1-     درصد هزينه‌هاي انجام شده توسط هر يك ازعاملين تامين مالي بابت كاركردهاي مختلف سلامت درسال1389 </t>
  </si>
</sst>
</file>

<file path=xl/styles.xml><?xml version="1.0" encoding="utf-8"?>
<styleSheet xmlns="http://schemas.openxmlformats.org/spreadsheetml/2006/main">
  <numFmts count="1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0_-;_-* #,##0.0\-;_-* &quot;-&quot;??_-;_-@_-"/>
    <numFmt numFmtId="165" formatCode="_-* #,##0_-;_-* #,##0\-;_-* &quot;-&quot;??_-;_-@_-"/>
  </numFmts>
  <fonts count="65">
    <font>
      <sz val="10"/>
      <name val="Arial"/>
      <family val="0"/>
    </font>
    <font>
      <sz val="12"/>
      <name val="B Lotus"/>
      <family val="0"/>
    </font>
    <font>
      <sz val="16"/>
      <name val="B Lotus"/>
      <family val="0"/>
    </font>
    <font>
      <sz val="16"/>
      <name val="Arial"/>
      <family val="0"/>
    </font>
    <font>
      <b/>
      <sz val="14"/>
      <name val="B Lotus"/>
      <family val="0"/>
    </font>
    <font>
      <b/>
      <sz val="16"/>
      <name val="B Lotus"/>
      <family val="0"/>
    </font>
    <font>
      <sz val="14"/>
      <name val="B Lotus"/>
      <family val="0"/>
    </font>
    <font>
      <sz val="13"/>
      <name val="B Lotus"/>
      <family val="0"/>
    </font>
    <font>
      <sz val="8"/>
      <name val="Arial"/>
      <family val="0"/>
    </font>
    <font>
      <sz val="12"/>
      <color indexed="8"/>
      <name val="B Lotus"/>
      <family val="0"/>
    </font>
    <font>
      <sz val="13"/>
      <color indexed="8"/>
      <name val="B Lotus"/>
      <family val="0"/>
    </font>
    <font>
      <b/>
      <sz val="8"/>
      <name val="Tahoma"/>
      <family val="0"/>
    </font>
    <font>
      <sz val="8"/>
      <name val="Tahoma"/>
      <family val="0"/>
    </font>
    <font>
      <b/>
      <sz val="14"/>
      <name val="B Mitra"/>
      <family val="0"/>
    </font>
    <font>
      <sz val="14"/>
      <name val="B Mitra"/>
      <family val="0"/>
    </font>
    <font>
      <sz val="10"/>
      <name val="B Mitra"/>
      <family val="0"/>
    </font>
    <font>
      <sz val="16"/>
      <name val="B Mitra"/>
      <family val="0"/>
    </font>
    <font>
      <b/>
      <sz val="12"/>
      <name val="B Mitra"/>
      <family val="0"/>
    </font>
    <font>
      <b/>
      <sz val="10"/>
      <name val="B Mitra"/>
      <family val="0"/>
    </font>
    <font>
      <b/>
      <sz val="16"/>
      <name val="B Mitra"/>
      <family val="0"/>
    </font>
    <font>
      <sz val="15"/>
      <name val="B Mitra"/>
      <family val="0"/>
    </font>
    <font>
      <b/>
      <sz val="10"/>
      <name val="B Lotus"/>
      <family val="0"/>
    </font>
    <font>
      <sz val="15"/>
      <name val="Arial"/>
      <family val="0"/>
    </font>
    <font>
      <sz val="15"/>
      <name val="B Lotus"/>
      <family val="0"/>
    </font>
    <font>
      <b/>
      <sz val="18"/>
      <name val="B Lotus"/>
      <family val="0"/>
    </font>
    <font>
      <b/>
      <sz val="12"/>
      <name val="B Lotus"/>
      <family val="0"/>
    </font>
    <font>
      <b/>
      <sz val="15"/>
      <name val="B Mitra"/>
      <family val="0"/>
    </font>
    <font>
      <b/>
      <sz val="18"/>
      <name val="B Mitra"/>
      <family val="0"/>
    </font>
    <font>
      <b/>
      <sz val="18"/>
      <name val="Times New Roman"/>
      <family val="1"/>
    </font>
    <font>
      <b/>
      <sz val="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9">
    <xf numFmtId="0" fontId="0" fillId="0" borderId="0" xfId="0" applyAlignment="1">
      <alignment/>
    </xf>
    <xf numFmtId="3" fontId="1" fillId="0" borderId="0" xfId="0" applyNumberFormat="1" applyFont="1" applyAlignment="1">
      <alignment horizontal="center"/>
    </xf>
    <xf numFmtId="3"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6" fillId="0" borderId="0" xfId="0" applyNumberFormat="1" applyFont="1" applyBorder="1" applyAlignment="1">
      <alignment horizontal="center"/>
    </xf>
    <xf numFmtId="3" fontId="6" fillId="0" borderId="0" xfId="0" applyNumberFormat="1" applyFont="1" applyAlignment="1">
      <alignment horizontal="right"/>
    </xf>
    <xf numFmtId="3" fontId="6" fillId="0" borderId="0" xfId="0" applyNumberFormat="1" applyFont="1" applyBorder="1" applyAlignment="1">
      <alignment horizontal="center" vertical="center"/>
    </xf>
    <xf numFmtId="3" fontId="6" fillId="0" borderId="0" xfId="0" applyNumberFormat="1" applyFont="1" applyBorder="1" applyAlignment="1">
      <alignment horizontal="justify" vertical="center"/>
    </xf>
    <xf numFmtId="3" fontId="0" fillId="0" borderId="0" xfId="0" applyNumberFormat="1" applyBorder="1" applyAlignment="1">
      <alignment horizontal="justify" vertical="center"/>
    </xf>
    <xf numFmtId="3" fontId="1" fillId="0" borderId="11" xfId="0" applyNumberFormat="1" applyFont="1" applyBorder="1" applyAlignment="1">
      <alignment horizontal="center" vertical="center" wrapText="1"/>
    </xf>
    <xf numFmtId="3" fontId="1" fillId="33" borderId="12"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6" fillId="0" borderId="0" xfId="0" applyNumberFormat="1" applyFont="1" applyAlignment="1">
      <alignment horizontal="center"/>
    </xf>
    <xf numFmtId="43" fontId="0" fillId="0" borderId="0" xfId="42" applyFont="1" applyAlignment="1">
      <alignment/>
    </xf>
    <xf numFmtId="3" fontId="16"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1" fontId="15" fillId="0" borderId="0" xfId="0" applyNumberFormat="1" applyFont="1" applyAlignment="1">
      <alignment horizontal="center" vertical="center"/>
    </xf>
    <xf numFmtId="0" fontId="15" fillId="0" borderId="0" xfId="0" applyFont="1" applyBorder="1" applyAlignment="1">
      <alignment horizontal="center" vertical="center"/>
    </xf>
    <xf numFmtId="3" fontId="20" fillId="0" borderId="0" xfId="0" applyNumberFormat="1" applyFont="1" applyBorder="1" applyAlignment="1">
      <alignment/>
    </xf>
    <xf numFmtId="3" fontId="20"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13" fillId="0" borderId="14" xfId="0" applyNumberFormat="1" applyFont="1" applyBorder="1" applyAlignment="1">
      <alignment horizontal="right"/>
    </xf>
    <xf numFmtId="0" fontId="0" fillId="0" borderId="0" xfId="0" applyFill="1" applyAlignment="1">
      <alignment/>
    </xf>
    <xf numFmtId="1" fontId="0" fillId="0" borderId="0" xfId="0" applyNumberFormat="1" applyBorder="1" applyAlignment="1">
      <alignment horizontal="center" vertical="center"/>
    </xf>
    <xf numFmtId="1" fontId="0" fillId="0" borderId="0" xfId="0" applyNumberFormat="1" applyAlignment="1">
      <alignment horizontal="center" vertical="center"/>
    </xf>
    <xf numFmtId="0" fontId="0" fillId="0" borderId="0" xfId="0" applyBorder="1" applyAlignment="1">
      <alignment horizontal="center" vertical="center"/>
    </xf>
    <xf numFmtId="3" fontId="22" fillId="0" borderId="0" xfId="0" applyNumberFormat="1" applyFont="1" applyBorder="1" applyAlignment="1">
      <alignment/>
    </xf>
    <xf numFmtId="3" fontId="23"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5" fillId="0" borderId="0" xfId="0" applyNumberFormat="1"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164" fontId="4" fillId="0" borderId="0" xfId="42" applyNumberFormat="1" applyFont="1" applyBorder="1" applyAlignment="1">
      <alignment horizontal="center" vertical="center"/>
    </xf>
    <xf numFmtId="0" fontId="0" fillId="0" borderId="0" xfId="0" applyBorder="1" applyAlignment="1">
      <alignment/>
    </xf>
    <xf numFmtId="3" fontId="1" fillId="0" borderId="15" xfId="0" applyNumberFormat="1" applyFont="1" applyBorder="1" applyAlignment="1">
      <alignment horizontal="center"/>
    </xf>
    <xf numFmtId="3" fontId="17" fillId="0" borderId="18"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20" xfId="0" applyNumberFormat="1" applyFont="1" applyFill="1" applyBorder="1" applyAlignment="1">
      <alignment horizontal="center" vertical="center"/>
    </xf>
    <xf numFmtId="3" fontId="24" fillId="0" borderId="21"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3" fontId="24" fillId="0" borderId="23" xfId="0" applyNumberFormat="1" applyFont="1" applyFill="1" applyBorder="1" applyAlignment="1">
      <alignment horizontal="center" vertical="center"/>
    </xf>
    <xf numFmtId="3" fontId="24" fillId="0" borderId="24"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24" fillId="0" borderId="25" xfId="0" applyNumberFormat="1" applyFont="1" applyFill="1" applyBorder="1" applyAlignment="1">
      <alignment horizontal="center" vertical="center"/>
    </xf>
    <xf numFmtId="3" fontId="24" fillId="0" borderId="14" xfId="0" applyNumberFormat="1" applyFont="1" applyBorder="1" applyAlignment="1">
      <alignment horizontal="center" vertical="center"/>
    </xf>
    <xf numFmtId="164" fontId="24" fillId="0" borderId="19" xfId="42" applyNumberFormat="1" applyFont="1" applyBorder="1" applyAlignment="1">
      <alignment horizontal="center" vertical="center"/>
    </xf>
    <xf numFmtId="165" fontId="24" fillId="0" borderId="20" xfId="42" applyNumberFormat="1" applyFont="1" applyBorder="1" applyAlignment="1">
      <alignment horizontal="center" vertical="center"/>
    </xf>
    <xf numFmtId="165" fontId="24" fillId="0" borderId="21" xfId="42" applyNumberFormat="1" applyFont="1" applyBorder="1" applyAlignment="1">
      <alignment horizontal="center" vertical="center"/>
    </xf>
    <xf numFmtId="164" fontId="24" fillId="0" borderId="22" xfId="42" applyNumberFormat="1" applyFont="1" applyBorder="1" applyAlignment="1">
      <alignment horizontal="center" vertical="center"/>
    </xf>
    <xf numFmtId="165" fontId="24" fillId="0" borderId="23" xfId="42" applyNumberFormat="1" applyFont="1" applyBorder="1" applyAlignment="1">
      <alignment horizontal="center" vertical="center"/>
    </xf>
    <xf numFmtId="165" fontId="24" fillId="0" borderId="24" xfId="42" applyNumberFormat="1" applyFont="1" applyBorder="1" applyAlignment="1">
      <alignment horizontal="center" vertical="center"/>
    </xf>
    <xf numFmtId="165" fontId="24" fillId="0" borderId="13" xfId="42" applyNumberFormat="1" applyFont="1" applyBorder="1" applyAlignment="1">
      <alignment horizontal="center" vertical="center"/>
    </xf>
    <xf numFmtId="165" fontId="24" fillId="0" borderId="25" xfId="42" applyNumberFormat="1" applyFont="1" applyBorder="1" applyAlignment="1">
      <alignment horizontal="center" vertical="center"/>
    </xf>
    <xf numFmtId="165" fontId="24" fillId="0" borderId="14" xfId="42" applyNumberFormat="1" applyFont="1" applyBorder="1" applyAlignment="1">
      <alignment horizontal="center" vertical="center"/>
    </xf>
    <xf numFmtId="165" fontId="24" fillId="0" borderId="19" xfId="42" applyNumberFormat="1" applyFont="1" applyBorder="1" applyAlignment="1">
      <alignment horizontal="center" vertical="center"/>
    </xf>
    <xf numFmtId="165" fontId="24" fillId="0" borderId="22" xfId="42" applyNumberFormat="1" applyFont="1" applyBorder="1" applyAlignment="1">
      <alignment horizontal="center" vertical="center"/>
    </xf>
    <xf numFmtId="3" fontId="24" fillId="0" borderId="24"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3" fontId="24" fillId="0" borderId="19" xfId="0" applyNumberFormat="1" applyFont="1" applyBorder="1" applyAlignment="1">
      <alignment horizontal="center"/>
    </xf>
    <xf numFmtId="3" fontId="24" fillId="0" borderId="22" xfId="0" applyNumberFormat="1" applyFont="1" applyBorder="1" applyAlignment="1">
      <alignment horizontal="center"/>
    </xf>
    <xf numFmtId="3" fontId="24" fillId="0" borderId="13" xfId="0" applyNumberFormat="1" applyFont="1" applyBorder="1" applyAlignment="1">
      <alignment horizontal="center"/>
    </xf>
    <xf numFmtId="3" fontId="24" fillId="0" borderId="25" xfId="0" applyNumberFormat="1" applyFont="1" applyBorder="1" applyAlignment="1">
      <alignment horizontal="center"/>
    </xf>
    <xf numFmtId="3" fontId="24" fillId="0" borderId="14" xfId="0" applyNumberFormat="1" applyFont="1" applyBorder="1" applyAlignment="1">
      <alignment horizontal="center"/>
    </xf>
    <xf numFmtId="3"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30"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31"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right" vertical="center" wrapText="1"/>
    </xf>
    <xf numFmtId="3" fontId="13" fillId="0" borderId="14" xfId="0" applyNumberFormat="1" applyFont="1" applyBorder="1" applyAlignment="1">
      <alignment horizontal="right" vertical="center" wrapText="1"/>
    </xf>
    <xf numFmtId="0" fontId="13" fillId="0" borderId="35" xfId="0" applyFont="1" applyBorder="1" applyAlignment="1">
      <alignment horizontal="center" vertical="center" wrapText="1"/>
    </xf>
    <xf numFmtId="3" fontId="13" fillId="0" borderId="35" xfId="0" applyNumberFormat="1" applyFont="1" applyBorder="1" applyAlignment="1">
      <alignment horizontal="center" vertical="center" wrapText="1"/>
    </xf>
    <xf numFmtId="3" fontId="25" fillId="0" borderId="0" xfId="0" applyNumberFormat="1" applyFont="1" applyBorder="1" applyAlignment="1">
      <alignment horizontal="center"/>
    </xf>
    <xf numFmtId="3" fontId="25" fillId="0" borderId="15" xfId="0" applyNumberFormat="1" applyFont="1" applyBorder="1" applyAlignment="1">
      <alignment horizontal="center"/>
    </xf>
    <xf numFmtId="3" fontId="25" fillId="0" borderId="36" xfId="0" applyNumberFormat="1" applyFont="1" applyBorder="1" applyAlignment="1">
      <alignment horizontal="center"/>
    </xf>
    <xf numFmtId="3" fontId="25" fillId="0" borderId="18" xfId="0" applyNumberFormat="1" applyFont="1" applyBorder="1" applyAlignment="1">
      <alignment horizontal="center"/>
    </xf>
    <xf numFmtId="3" fontId="25" fillId="0" borderId="37" xfId="0" applyNumberFormat="1" applyFont="1" applyBorder="1" applyAlignment="1">
      <alignment horizontal="center"/>
    </xf>
    <xf numFmtId="3" fontId="13" fillId="0" borderId="38" xfId="0" applyNumberFormat="1" applyFont="1" applyBorder="1" applyAlignment="1">
      <alignment horizontal="right" vertical="center" wrapText="1"/>
    </xf>
    <xf numFmtId="3" fontId="13" fillId="0" borderId="24" xfId="0" applyNumberFormat="1" applyFont="1" applyBorder="1" applyAlignment="1">
      <alignment horizontal="right" vertical="center" wrapText="1"/>
    </xf>
    <xf numFmtId="3" fontId="26" fillId="0" borderId="24" xfId="0" applyNumberFormat="1" applyFont="1" applyBorder="1" applyAlignment="1">
      <alignment horizontal="right" vertical="center" wrapText="1"/>
    </xf>
    <xf numFmtId="3" fontId="13" fillId="0" borderId="39"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3" fontId="21" fillId="0" borderId="41" xfId="0" applyNumberFormat="1" applyFont="1" applyBorder="1" applyAlignment="1">
      <alignment horizontal="center" vertical="center" wrapText="1"/>
    </xf>
    <xf numFmtId="3" fontId="13" fillId="0" borderId="42" xfId="0" applyNumberFormat="1" applyFont="1" applyBorder="1" applyAlignment="1">
      <alignment horizontal="right"/>
    </xf>
    <xf numFmtId="3" fontId="21" fillId="0" borderId="43" xfId="0" applyNumberFormat="1" applyFont="1" applyBorder="1" applyAlignment="1">
      <alignment horizontal="center" vertical="center" wrapText="1"/>
    </xf>
    <xf numFmtId="3" fontId="13" fillId="0" borderId="44" xfId="0" applyNumberFormat="1" applyFont="1" applyBorder="1" applyAlignment="1">
      <alignment horizontal="right"/>
    </xf>
    <xf numFmtId="3" fontId="13" fillId="0" borderId="45" xfId="0" applyNumberFormat="1" applyFont="1" applyBorder="1" applyAlignment="1">
      <alignment horizontal="right" vertical="center" wrapText="1"/>
    </xf>
    <xf numFmtId="3" fontId="13" fillId="0" borderId="45" xfId="0" applyNumberFormat="1" applyFont="1" applyBorder="1" applyAlignment="1">
      <alignment horizontal="right"/>
    </xf>
    <xf numFmtId="3" fontId="21" fillId="0" borderId="43"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1" fillId="33" borderId="47" xfId="0" applyNumberFormat="1" applyFont="1" applyFill="1" applyBorder="1" applyAlignment="1">
      <alignment horizontal="center" vertical="center" wrapText="1"/>
    </xf>
    <xf numFmtId="3" fontId="19" fillId="0" borderId="48" xfId="0" applyNumberFormat="1" applyFont="1" applyBorder="1" applyAlignment="1">
      <alignment horizontal="right" vertical="center" wrapText="1"/>
    </xf>
    <xf numFmtId="0" fontId="27" fillId="0" borderId="0" xfId="0" applyFont="1" applyAlignment="1">
      <alignment/>
    </xf>
    <xf numFmtId="3" fontId="27" fillId="0" borderId="0" xfId="0" applyNumberFormat="1" applyFont="1" applyAlignment="1">
      <alignment horizontal="right" vertical="center"/>
    </xf>
    <xf numFmtId="3" fontId="27" fillId="0" borderId="0" xfId="0" applyNumberFormat="1" applyFont="1" applyAlignment="1">
      <alignment horizontal="right"/>
    </xf>
    <xf numFmtId="3" fontId="27" fillId="0" borderId="0" xfId="0" applyNumberFormat="1" applyFont="1" applyAlignment="1">
      <alignment horizontal="center"/>
    </xf>
    <xf numFmtId="1" fontId="27" fillId="0" borderId="0" xfId="0" applyNumberFormat="1" applyFont="1" applyAlignment="1">
      <alignment horizontal="center" vertical="center"/>
    </xf>
    <xf numFmtId="3" fontId="24" fillId="0" borderId="20" xfId="0" applyNumberFormat="1" applyFont="1" applyBorder="1" applyAlignment="1">
      <alignment horizontal="center"/>
    </xf>
    <xf numFmtId="3" fontId="24" fillId="0" borderId="23" xfId="0" applyNumberFormat="1" applyFont="1" applyBorder="1" applyAlignment="1">
      <alignment horizontal="center"/>
    </xf>
    <xf numFmtId="3" fontId="24" fillId="0" borderId="24" xfId="0" applyNumberFormat="1" applyFont="1" applyBorder="1" applyAlignment="1">
      <alignment horizontal="center"/>
    </xf>
    <xf numFmtId="164" fontId="24" fillId="0" borderId="19" xfId="42" applyNumberFormat="1" applyFont="1" applyBorder="1" applyAlignment="1">
      <alignment horizontal="center"/>
    </xf>
    <xf numFmtId="165" fontId="24" fillId="0" borderId="20" xfId="42" applyNumberFormat="1" applyFont="1" applyBorder="1" applyAlignment="1">
      <alignment horizontal="center"/>
    </xf>
    <xf numFmtId="165" fontId="24" fillId="0" borderId="21" xfId="42" applyNumberFormat="1" applyFont="1" applyBorder="1" applyAlignment="1">
      <alignment horizontal="center"/>
    </xf>
    <xf numFmtId="164" fontId="24" fillId="0" borderId="22" xfId="42" applyNumberFormat="1" applyFont="1" applyBorder="1" applyAlignment="1">
      <alignment horizontal="center"/>
    </xf>
    <xf numFmtId="165" fontId="24" fillId="0" borderId="23" xfId="42" applyNumberFormat="1" applyFont="1" applyBorder="1" applyAlignment="1">
      <alignment horizontal="center"/>
    </xf>
    <xf numFmtId="165" fontId="24" fillId="0" borderId="24" xfId="42" applyNumberFormat="1" applyFont="1" applyBorder="1" applyAlignment="1">
      <alignment horizontal="center"/>
    </xf>
    <xf numFmtId="3" fontId="24" fillId="0" borderId="49" xfId="0" applyNumberFormat="1" applyFont="1" applyBorder="1" applyAlignment="1">
      <alignment horizontal="center"/>
    </xf>
    <xf numFmtId="3" fontId="24" fillId="0" borderId="38" xfId="0" applyNumberFormat="1" applyFont="1" applyBorder="1" applyAlignment="1">
      <alignment horizontal="center"/>
    </xf>
    <xf numFmtId="3" fontId="25" fillId="0" borderId="50" xfId="0" applyNumberFormat="1" applyFont="1" applyBorder="1" applyAlignment="1">
      <alignment horizontal="center"/>
    </xf>
    <xf numFmtId="3" fontId="25" fillId="0" borderId="40" xfId="0" applyNumberFormat="1" applyFont="1" applyBorder="1" applyAlignment="1">
      <alignment horizontal="center"/>
    </xf>
    <xf numFmtId="0" fontId="13" fillId="0" borderId="26" xfId="0" applyFont="1" applyBorder="1" applyAlignment="1">
      <alignment horizontal="center" vertical="center" wrapText="1"/>
    </xf>
    <xf numFmtId="3" fontId="25" fillId="0" borderId="27" xfId="0" applyNumberFormat="1" applyFont="1" applyBorder="1" applyAlignment="1">
      <alignment horizontal="center"/>
    </xf>
    <xf numFmtId="3" fontId="13" fillId="0" borderId="51" xfId="0" applyNumberFormat="1"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7" xfId="0"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56" xfId="0" applyNumberFormat="1" applyFont="1" applyBorder="1" applyAlignment="1">
      <alignment horizontal="center" vertical="center" wrapText="1"/>
    </xf>
    <xf numFmtId="0" fontId="18" fillId="0" borderId="5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47" xfId="0"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7" xfId="0" applyNumberFormat="1" applyFont="1" applyFill="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3" fontId="13" fillId="0" borderId="19" xfId="0" applyNumberFormat="1" applyFont="1" applyBorder="1" applyAlignment="1">
      <alignment horizontal="center" vertical="center" wrapText="1"/>
    </xf>
    <xf numFmtId="0" fontId="18" fillId="0" borderId="13" xfId="0" applyFont="1" applyBorder="1" applyAlignment="1">
      <alignment horizontal="center" vertical="center" wrapText="1"/>
    </xf>
    <xf numFmtId="3" fontId="13" fillId="0" borderId="21" xfId="0" applyNumberFormat="1" applyFont="1" applyBorder="1" applyAlignment="1">
      <alignment horizontal="center" vertical="center" wrapText="1"/>
    </xf>
    <xf numFmtId="0" fontId="18" fillId="0" borderId="14" xfId="0" applyFont="1" applyBorder="1" applyAlignment="1">
      <alignment horizontal="center" vertical="center" wrapText="1"/>
    </xf>
    <xf numFmtId="3" fontId="13" fillId="0" borderId="58" xfId="0" applyNumberFormat="1" applyFont="1" applyFill="1" applyBorder="1" applyAlignment="1">
      <alignment horizontal="center" vertical="center" wrapText="1"/>
    </xf>
    <xf numFmtId="0" fontId="13" fillId="0" borderId="56" xfId="0" applyFont="1" applyBorder="1" applyAlignment="1">
      <alignment horizontal="center" vertical="center" wrapText="1"/>
    </xf>
    <xf numFmtId="3" fontId="13" fillId="0" borderId="58" xfId="0" applyNumberFormat="1" applyFont="1" applyBorder="1" applyAlignment="1">
      <alignment horizontal="center" vertical="center" wrapText="1"/>
    </xf>
    <xf numFmtId="0" fontId="13" fillId="0" borderId="60" xfId="0" applyFont="1" applyBorder="1" applyAlignment="1">
      <alignment horizontal="center" vertical="center" wrapText="1"/>
    </xf>
    <xf numFmtId="3" fontId="13" fillId="0" borderId="21" xfId="0" applyNumberFormat="1" applyFont="1" applyBorder="1" applyAlignment="1">
      <alignment horizontal="center" vertical="center"/>
    </xf>
    <xf numFmtId="0" fontId="13" fillId="0" borderId="39" xfId="0" applyFont="1" applyBorder="1" applyAlignment="1">
      <alignment horizontal="center" vertical="center"/>
    </xf>
    <xf numFmtId="3" fontId="13" fillId="0" borderId="2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51" xfId="0" applyFont="1" applyBorder="1" applyAlignment="1">
      <alignment horizontal="center"/>
    </xf>
    <xf numFmtId="0" fontId="18" fillId="0" borderId="60" xfId="0" applyFont="1" applyBorder="1" applyAlignment="1">
      <alignment horizontal="center"/>
    </xf>
    <xf numFmtId="0" fontId="18" fillId="0" borderId="52" xfId="0" applyFont="1" applyBorder="1" applyAlignment="1">
      <alignment horizontal="center"/>
    </xf>
    <xf numFmtId="3" fontId="13" fillId="0" borderId="51" xfId="0" applyNumberFormat="1" applyFont="1" applyBorder="1" applyAlignment="1">
      <alignment horizontal="center" vertical="center"/>
    </xf>
    <xf numFmtId="0" fontId="18" fillId="0" borderId="60" xfId="0" applyFont="1" applyBorder="1" applyAlignment="1">
      <alignment horizontal="center" vertical="center"/>
    </xf>
    <xf numFmtId="0" fontId="18" fillId="0" borderId="52" xfId="0" applyFont="1" applyBorder="1" applyAlignment="1">
      <alignment horizontal="center" vertical="center"/>
    </xf>
    <xf numFmtId="3" fontId="13" fillId="0" borderId="19" xfId="0" applyNumberFormat="1" applyFont="1" applyBorder="1" applyAlignment="1">
      <alignment horizontal="center" vertical="center"/>
    </xf>
    <xf numFmtId="0" fontId="13" fillId="0" borderId="61" xfId="0" applyFont="1" applyBorder="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3" fontId="13"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3" fontId="19" fillId="0" borderId="26" xfId="0" applyNumberFormat="1" applyFont="1" applyBorder="1" applyAlignment="1">
      <alignment horizontal="center" vertical="center" wrapText="1"/>
    </xf>
    <xf numFmtId="0" fontId="19" fillId="0" borderId="56" xfId="0" applyFont="1" applyBorder="1" applyAlignment="1">
      <alignment horizontal="center" vertical="center" wrapText="1"/>
    </xf>
    <xf numFmtId="0" fontId="18" fillId="0" borderId="56" xfId="0" applyFont="1" applyBorder="1" applyAlignment="1">
      <alignment horizontal="center" vertical="center" wrapText="1"/>
    </xf>
    <xf numFmtId="3" fontId="13" fillId="0" borderId="62" xfId="0" applyNumberFormat="1" applyFont="1" applyBorder="1" applyAlignment="1">
      <alignment horizontal="center" vertical="center" wrapText="1"/>
    </xf>
    <xf numFmtId="0" fontId="18" fillId="0" borderId="63" xfId="0" applyFont="1" applyBorder="1" applyAlignment="1">
      <alignment horizontal="center" vertical="center" wrapText="1"/>
    </xf>
    <xf numFmtId="3" fontId="13" fillId="0" borderId="64"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4" fillId="0" borderId="55"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47" xfId="0" applyFont="1" applyBorder="1" applyAlignment="1">
      <alignment horizontal="center" vertical="center" wrapText="1"/>
    </xf>
    <xf numFmtId="3" fontId="13" fillId="0" borderId="57"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13" fillId="0" borderId="57" xfId="0" applyFont="1" applyBorder="1" applyAlignment="1">
      <alignment horizontal="center" vertical="center" wrapText="1"/>
    </xf>
    <xf numFmtId="0" fontId="18" fillId="0" borderId="48" xfId="0" applyFont="1" applyBorder="1" applyAlignment="1">
      <alignment/>
    </xf>
    <xf numFmtId="3" fontId="13" fillId="0" borderId="41" xfId="0" applyNumberFormat="1" applyFont="1" applyBorder="1" applyAlignment="1">
      <alignment horizontal="center" vertical="center" wrapText="1"/>
    </xf>
    <xf numFmtId="0" fontId="18" fillId="0" borderId="46" xfId="0" applyFont="1" applyBorder="1" applyAlignment="1">
      <alignment horizontal="center" vertical="center" wrapText="1"/>
    </xf>
    <xf numFmtId="3" fontId="13" fillId="0" borderId="41" xfId="0" applyNumberFormat="1"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13" fillId="0" borderId="4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51" xfId="0" applyFont="1" applyBorder="1" applyAlignment="1">
      <alignment horizontal="center" vertical="center" wrapText="1"/>
    </xf>
    <xf numFmtId="0" fontId="18" fillId="0" borderId="60" xfId="0" applyFont="1" applyBorder="1" applyAlignment="1">
      <alignment horizontal="center" vertical="center" wrapText="1"/>
    </xf>
    <xf numFmtId="0" fontId="13" fillId="0" borderId="67" xfId="0" applyFont="1" applyBorder="1" applyAlignment="1">
      <alignment horizontal="center" vertical="center" wrapText="1"/>
    </xf>
    <xf numFmtId="0" fontId="18" fillId="0" borderId="66" xfId="0" applyFont="1" applyBorder="1" applyAlignment="1">
      <alignment horizontal="center" vertical="center" wrapText="1" shrinkToFit="1"/>
    </xf>
    <xf numFmtId="0" fontId="18" fillId="0" borderId="56" xfId="0" applyFont="1" applyBorder="1" applyAlignment="1">
      <alignment/>
    </xf>
    <xf numFmtId="0" fontId="18" fillId="0" borderId="6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21</xdr:col>
      <xdr:colOff>28575</xdr:colOff>
      <xdr:row>9</xdr:row>
      <xdr:rowOff>0</xdr:rowOff>
    </xdr:to>
    <xdr:sp>
      <xdr:nvSpPr>
        <xdr:cNvPr id="1" name="Line 1"/>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2" name="Line 4"/>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3" name="Line 5"/>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4" name="Line 6"/>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5" name="Line 7"/>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6" name="Line 8"/>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7" name="Line 9"/>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8" name="Line 10"/>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19050</xdr:rowOff>
    </xdr:from>
    <xdr:to>
      <xdr:col>13</xdr:col>
      <xdr:colOff>3552825</xdr:colOff>
      <xdr:row>9</xdr:row>
      <xdr:rowOff>9525</xdr:rowOff>
    </xdr:to>
    <xdr:sp>
      <xdr:nvSpPr>
        <xdr:cNvPr id="1" name="Line 2"/>
        <xdr:cNvSpPr>
          <a:spLocks/>
        </xdr:cNvSpPr>
      </xdr:nvSpPr>
      <xdr:spPr>
        <a:xfrm flipH="1">
          <a:off x="124015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2" name="Line 5"/>
        <xdr:cNvSpPr>
          <a:spLocks/>
        </xdr:cNvSpPr>
      </xdr:nvSpPr>
      <xdr:spPr>
        <a:xfrm flipH="1">
          <a:off x="124015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9525</xdr:rowOff>
    </xdr:from>
    <xdr:to>
      <xdr:col>14</xdr:col>
      <xdr:colOff>9525</xdr:colOff>
      <xdr:row>9</xdr:row>
      <xdr:rowOff>9525</xdr:rowOff>
    </xdr:to>
    <xdr:sp>
      <xdr:nvSpPr>
        <xdr:cNvPr id="3" name="Line 7"/>
        <xdr:cNvSpPr>
          <a:spLocks/>
        </xdr:cNvSpPr>
      </xdr:nvSpPr>
      <xdr:spPr>
        <a:xfrm flipH="1">
          <a:off x="12401550" y="1095375"/>
          <a:ext cx="4381500" cy="2257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5"/>
        <xdr:cNvSpPr>
          <a:spLocks/>
        </xdr:cNvSpPr>
      </xdr:nvSpPr>
      <xdr:spPr>
        <a:xfrm flipH="1">
          <a:off x="12887325" y="1028700"/>
          <a:ext cx="4238625" cy="2209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7"/>
        <xdr:cNvSpPr>
          <a:spLocks/>
        </xdr:cNvSpPr>
      </xdr:nvSpPr>
      <xdr:spPr>
        <a:xfrm flipH="1">
          <a:off x="13020675" y="1028700"/>
          <a:ext cx="4343400" cy="20669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4"/>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5"/>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6"/>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7"/>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8"/>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9"/>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0"/>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5"/>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6"/>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7"/>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8"/>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9"/>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10"/>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5</xdr:row>
      <xdr:rowOff>0</xdr:rowOff>
    </xdr:from>
    <xdr:to>
      <xdr:col>21</xdr:col>
      <xdr:colOff>0</xdr:colOff>
      <xdr:row>9</xdr:row>
      <xdr:rowOff>0</xdr:rowOff>
    </xdr:to>
    <xdr:sp>
      <xdr:nvSpPr>
        <xdr:cNvPr id="1" name="Line 2"/>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47625</xdr:colOff>
      <xdr:row>5</xdr:row>
      <xdr:rowOff>0</xdr:rowOff>
    </xdr:from>
    <xdr:to>
      <xdr:col>21</xdr:col>
      <xdr:colOff>0</xdr:colOff>
      <xdr:row>9</xdr:row>
      <xdr:rowOff>0</xdr:rowOff>
    </xdr:to>
    <xdr:sp>
      <xdr:nvSpPr>
        <xdr:cNvPr id="2" name="Line 5"/>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526000" y="1228725"/>
          <a:ext cx="3943350" cy="24765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716500" y="1228725"/>
          <a:ext cx="3829050" cy="2657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19050</xdr:rowOff>
    </xdr:from>
    <xdr:to>
      <xdr:col>12</xdr:col>
      <xdr:colOff>3895725</xdr:colOff>
      <xdr:row>7</xdr:row>
      <xdr:rowOff>0</xdr:rowOff>
    </xdr:to>
    <xdr:sp>
      <xdr:nvSpPr>
        <xdr:cNvPr id="1" name="Line 2"/>
        <xdr:cNvSpPr>
          <a:spLocks/>
        </xdr:cNvSpPr>
      </xdr:nvSpPr>
      <xdr:spPr>
        <a:xfrm flipH="1">
          <a:off x="11220450" y="1219200"/>
          <a:ext cx="4638675" cy="1485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1028700</xdr:colOff>
      <xdr:row>5</xdr:row>
      <xdr:rowOff>19050</xdr:rowOff>
    </xdr:from>
    <xdr:to>
      <xdr:col>14</xdr:col>
      <xdr:colOff>0</xdr:colOff>
      <xdr:row>7</xdr:row>
      <xdr:rowOff>9525</xdr:rowOff>
    </xdr:to>
    <xdr:sp>
      <xdr:nvSpPr>
        <xdr:cNvPr id="1" name="Line 1"/>
        <xdr:cNvSpPr>
          <a:spLocks/>
        </xdr:cNvSpPr>
      </xdr:nvSpPr>
      <xdr:spPr>
        <a:xfrm flipH="1">
          <a:off x="11772900" y="1181100"/>
          <a:ext cx="4733925" cy="1543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5</xdr:row>
      <xdr:rowOff>19050</xdr:rowOff>
    </xdr:from>
    <xdr:to>
      <xdr:col>13</xdr:col>
      <xdr:colOff>3895725</xdr:colOff>
      <xdr:row>6</xdr:row>
      <xdr:rowOff>1314450</xdr:rowOff>
    </xdr:to>
    <xdr:sp>
      <xdr:nvSpPr>
        <xdr:cNvPr id="1" name="Line 2"/>
        <xdr:cNvSpPr>
          <a:spLocks/>
        </xdr:cNvSpPr>
      </xdr:nvSpPr>
      <xdr:spPr>
        <a:xfrm flipH="1">
          <a:off x="11782425" y="1181100"/>
          <a:ext cx="4695825" cy="14573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A%20files\NHA%2091\&#1601;&#1575;&#1740;&#1604;&#1607;&#1575;&#1740;%20&#1606;&#1607;&#1575;&#1740;&#1740;\88-90%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1"/>
      <sheetName val="جدول 2"/>
      <sheetName val="جدول 3"/>
      <sheetName val="جدول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U29"/>
  <sheetViews>
    <sheetView tabSelected="1" zoomScalePageLayoutView="0" workbookViewId="0" topLeftCell="A3">
      <selection activeCell="A5" sqref="A5"/>
    </sheetView>
  </sheetViews>
  <sheetFormatPr defaultColWidth="9.140625" defaultRowHeight="12.75"/>
  <cols>
    <col min="1" max="1" width="20.7109375" style="0" customWidth="1"/>
    <col min="2" max="2" width="17.421875" style="0" customWidth="1"/>
    <col min="3" max="3" width="12.28125" style="0" customWidth="1"/>
    <col min="4" max="4" width="17.8515625" style="0" customWidth="1"/>
    <col min="5" max="5" width="11.7109375" style="0" customWidth="1"/>
    <col min="6" max="6" width="14.140625" style="0" customWidth="1"/>
    <col min="7" max="7" width="14.7109375" style="0" customWidth="1"/>
    <col min="8" max="8" width="16.8515625" style="0" customWidth="1"/>
    <col min="9" max="9" width="15.00390625" style="0" customWidth="1"/>
    <col min="10" max="10" width="14.57421875" style="0" customWidth="1"/>
    <col min="11" max="11" width="15.8515625" style="0" customWidth="1"/>
    <col min="12" max="12" width="15.7109375" style="0" customWidth="1"/>
    <col min="13" max="13" width="11.421875" style="0" customWidth="1"/>
    <col min="14" max="14" width="12.140625" style="0" customWidth="1"/>
    <col min="15" max="15" width="14.00390625" style="0" customWidth="1"/>
    <col min="16" max="16" width="15.57421875" style="0" customWidth="1"/>
    <col min="17" max="17" width="14.00390625" style="0" customWidth="1"/>
    <col min="18" max="18" width="16.140625" style="0" customWidth="1"/>
    <col min="19" max="19" width="14.28125" style="0" customWidth="1"/>
    <col min="20" max="20" width="12.7109375" style="0" customWidth="1"/>
    <col min="21" max="21" width="58.140625" style="0" customWidth="1"/>
  </cols>
  <sheetData>
    <row r="4" spans="2:21" ht="27.75">
      <c r="B4" s="114" t="s">
        <v>0</v>
      </c>
      <c r="C4" s="17"/>
      <c r="D4" s="17"/>
      <c r="E4" s="17"/>
      <c r="F4" s="17"/>
      <c r="G4" s="17"/>
      <c r="H4" s="17"/>
      <c r="I4" s="17"/>
      <c r="J4" s="17"/>
      <c r="K4" s="17"/>
      <c r="L4" s="17"/>
      <c r="M4" s="17"/>
      <c r="N4" s="17"/>
      <c r="O4" s="17"/>
      <c r="P4" s="17"/>
      <c r="Q4" s="17"/>
      <c r="R4" s="17"/>
      <c r="S4" s="17"/>
      <c r="T4" s="18"/>
      <c r="U4" s="111" t="s">
        <v>154</v>
      </c>
    </row>
    <row r="5" spans="2:21" ht="28.5" thickBot="1">
      <c r="B5" s="115">
        <v>1389</v>
      </c>
      <c r="C5" s="20"/>
      <c r="D5" s="20"/>
      <c r="E5" s="20"/>
      <c r="F5" s="21"/>
      <c r="G5" s="21"/>
      <c r="H5" s="21"/>
      <c r="I5" s="21"/>
      <c r="J5" s="22"/>
      <c r="K5" s="22"/>
      <c r="L5" s="22"/>
      <c r="M5" s="22"/>
      <c r="N5" s="22"/>
      <c r="O5" s="22"/>
      <c r="P5" s="22"/>
      <c r="Q5" s="22"/>
      <c r="R5" s="22"/>
      <c r="S5" s="22"/>
      <c r="T5" s="19"/>
      <c r="U5" s="20"/>
    </row>
    <row r="6" spans="2:21" ht="34.5" customHeight="1" thickBot="1">
      <c r="B6" s="137" t="s">
        <v>1</v>
      </c>
      <c r="C6" s="137" t="s">
        <v>2</v>
      </c>
      <c r="D6" s="159" t="s">
        <v>3</v>
      </c>
      <c r="E6" s="160"/>
      <c r="F6" s="160"/>
      <c r="G6" s="160"/>
      <c r="H6" s="160"/>
      <c r="I6" s="160"/>
      <c r="J6" s="161"/>
      <c r="K6" s="153" t="s">
        <v>4</v>
      </c>
      <c r="L6" s="145"/>
      <c r="M6" s="154"/>
      <c r="N6" s="154"/>
      <c r="O6" s="154"/>
      <c r="P6" s="154"/>
      <c r="Q6" s="154"/>
      <c r="R6" s="154"/>
      <c r="S6" s="154"/>
      <c r="T6" s="131" t="s">
        <v>5</v>
      </c>
      <c r="U6" s="132"/>
    </row>
    <row r="7" spans="2:21" ht="43.5" customHeight="1" thickBot="1">
      <c r="B7" s="152"/>
      <c r="C7" s="133"/>
      <c r="D7" s="162" t="s">
        <v>139</v>
      </c>
      <c r="E7" s="163"/>
      <c r="F7" s="164"/>
      <c r="G7" s="137" t="s">
        <v>6</v>
      </c>
      <c r="H7" s="137" t="s">
        <v>7</v>
      </c>
      <c r="I7" s="131" t="s">
        <v>8</v>
      </c>
      <c r="J7" s="140"/>
      <c r="K7" s="131" t="s">
        <v>9</v>
      </c>
      <c r="L7" s="143"/>
      <c r="M7" s="144" t="s">
        <v>10</v>
      </c>
      <c r="N7" s="145"/>
      <c r="O7" s="145"/>
      <c r="P7" s="145"/>
      <c r="Q7" s="145"/>
      <c r="R7" s="145"/>
      <c r="S7" s="146"/>
      <c r="T7" s="133"/>
      <c r="U7" s="134"/>
    </row>
    <row r="8" spans="2:21" ht="28.5" customHeight="1" thickBot="1">
      <c r="B8" s="152"/>
      <c r="C8" s="133"/>
      <c r="D8" s="165" t="s">
        <v>142</v>
      </c>
      <c r="E8" s="157" t="s">
        <v>140</v>
      </c>
      <c r="F8" s="155" t="s">
        <v>11</v>
      </c>
      <c r="G8" s="138"/>
      <c r="H8" s="139"/>
      <c r="I8" s="141"/>
      <c r="J8" s="142"/>
      <c r="K8" s="147" t="s">
        <v>12</v>
      </c>
      <c r="L8" s="149" t="s">
        <v>13</v>
      </c>
      <c r="M8" s="143" t="s">
        <v>144</v>
      </c>
      <c r="N8" s="144" t="s">
        <v>14</v>
      </c>
      <c r="O8" s="151"/>
      <c r="P8" s="145"/>
      <c r="Q8" s="145"/>
      <c r="R8" s="145"/>
      <c r="S8" s="146"/>
      <c r="T8" s="133"/>
      <c r="U8" s="134"/>
    </row>
    <row r="9" spans="2:21" ht="94.5" customHeight="1" thickBot="1">
      <c r="B9" s="152"/>
      <c r="C9" s="133"/>
      <c r="D9" s="166"/>
      <c r="E9" s="158"/>
      <c r="F9" s="156"/>
      <c r="G9" s="134"/>
      <c r="H9" s="133"/>
      <c r="I9" s="76" t="s">
        <v>15</v>
      </c>
      <c r="J9" s="77" t="s">
        <v>16</v>
      </c>
      <c r="K9" s="148"/>
      <c r="L9" s="150"/>
      <c r="M9" s="134"/>
      <c r="N9" s="78" t="s">
        <v>17</v>
      </c>
      <c r="O9" s="79" t="s">
        <v>18</v>
      </c>
      <c r="P9" s="80" t="s">
        <v>152</v>
      </c>
      <c r="Q9" s="80" t="s">
        <v>19</v>
      </c>
      <c r="R9" s="80" t="s">
        <v>20</v>
      </c>
      <c r="S9" s="81" t="s">
        <v>21</v>
      </c>
      <c r="T9" s="135"/>
      <c r="U9" s="136"/>
    </row>
    <row r="10" spans="2:21" ht="32.2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 aca="true" t="shared" si="0" ref="B11:B18">SUM(C11:S11)</f>
        <v>222940967.8032906</v>
      </c>
      <c r="C11" s="46">
        <v>0</v>
      </c>
      <c r="D11" s="46">
        <v>2832.8632382044366</v>
      </c>
      <c r="E11" s="46">
        <v>0</v>
      </c>
      <c r="F11" s="46">
        <v>0</v>
      </c>
      <c r="G11" s="46">
        <v>128110.83504332649</v>
      </c>
      <c r="H11" s="46">
        <v>135860831.74664077</v>
      </c>
      <c r="I11" s="46">
        <v>3455230.351011293</v>
      </c>
      <c r="J11" s="46">
        <v>3231324.4749594443</v>
      </c>
      <c r="K11" s="46">
        <v>23727638.09094484</v>
      </c>
      <c r="L11" s="46">
        <v>16095465.16312923</v>
      </c>
      <c r="M11" s="46">
        <v>352391.793182</v>
      </c>
      <c r="N11" s="46">
        <v>252930.21291246248</v>
      </c>
      <c r="O11" s="46">
        <v>2280836.6569671556</v>
      </c>
      <c r="P11" s="46">
        <v>1982325.3657081393</v>
      </c>
      <c r="Q11" s="46">
        <v>3666451.0601982335</v>
      </c>
      <c r="R11" s="46">
        <v>28256986.40311126</v>
      </c>
      <c r="S11" s="46">
        <v>3647612.786244255</v>
      </c>
      <c r="T11" s="10" t="s">
        <v>37</v>
      </c>
      <c r="U11" s="96" t="s">
        <v>38</v>
      </c>
    </row>
    <row r="12" spans="2:21" ht="34.5" thickBot="1">
      <c r="B12" s="49">
        <f t="shared" si="0"/>
        <v>5242222.046852301</v>
      </c>
      <c r="C12" s="46">
        <v>0</v>
      </c>
      <c r="D12" s="46">
        <v>0</v>
      </c>
      <c r="E12" s="46">
        <v>0</v>
      </c>
      <c r="F12" s="46">
        <v>0</v>
      </c>
      <c r="G12" s="46">
        <v>0</v>
      </c>
      <c r="H12" s="46">
        <v>1633227.5324813682</v>
      </c>
      <c r="I12" s="46">
        <v>2078.6771841225755</v>
      </c>
      <c r="J12" s="46">
        <v>0</v>
      </c>
      <c r="K12" s="46">
        <v>152196.06815581434</v>
      </c>
      <c r="L12" s="46">
        <v>96303.487894</v>
      </c>
      <c r="M12" s="46">
        <v>347.27052</v>
      </c>
      <c r="N12" s="46">
        <v>0</v>
      </c>
      <c r="O12" s="46">
        <v>0</v>
      </c>
      <c r="P12" s="46">
        <v>3296477.9212426953</v>
      </c>
      <c r="Q12" s="46">
        <v>56483.58419394109</v>
      </c>
      <c r="R12" s="46">
        <v>5107.505180359346</v>
      </c>
      <c r="S12" s="46">
        <v>0</v>
      </c>
      <c r="T12" s="4" t="s">
        <v>39</v>
      </c>
      <c r="U12" s="97" t="s">
        <v>40</v>
      </c>
    </row>
    <row r="13" spans="2:21" ht="34.5" thickBot="1">
      <c r="B13" s="49">
        <f t="shared" si="0"/>
        <v>1252390.949064403</v>
      </c>
      <c r="C13" s="46">
        <v>0</v>
      </c>
      <c r="D13" s="46">
        <v>0</v>
      </c>
      <c r="E13" s="46">
        <v>0</v>
      </c>
      <c r="F13" s="46">
        <v>0</v>
      </c>
      <c r="G13" s="46">
        <v>258504.9367085363</v>
      </c>
      <c r="H13" s="46">
        <v>969345.4733070978</v>
      </c>
      <c r="I13" s="46">
        <v>0</v>
      </c>
      <c r="J13" s="46">
        <v>501.46924676912727</v>
      </c>
      <c r="K13" s="46">
        <v>0</v>
      </c>
      <c r="L13" s="46">
        <v>0</v>
      </c>
      <c r="M13" s="46">
        <v>0</v>
      </c>
      <c r="N13" s="46">
        <v>0</v>
      </c>
      <c r="O13" s="46">
        <v>0</v>
      </c>
      <c r="P13" s="46">
        <v>24039.069802</v>
      </c>
      <c r="Q13" s="46">
        <v>0</v>
      </c>
      <c r="R13" s="46">
        <v>0</v>
      </c>
      <c r="S13" s="46">
        <v>0</v>
      </c>
      <c r="T13" s="4" t="s">
        <v>41</v>
      </c>
      <c r="U13" s="97" t="s">
        <v>42</v>
      </c>
    </row>
    <row r="14" spans="2:21" ht="34.5" thickBot="1">
      <c r="B14" s="49">
        <f t="shared" si="0"/>
        <v>26445935.53070055</v>
      </c>
      <c r="C14" s="46">
        <v>0</v>
      </c>
      <c r="D14" s="46">
        <v>0</v>
      </c>
      <c r="E14" s="46">
        <v>0</v>
      </c>
      <c r="F14" s="46">
        <v>0</v>
      </c>
      <c r="G14" s="46">
        <v>0</v>
      </c>
      <c r="H14" s="46">
        <v>18283735.39152738</v>
      </c>
      <c r="I14" s="46">
        <v>449562.2996413962</v>
      </c>
      <c r="J14" s="46">
        <v>955411.6384667001</v>
      </c>
      <c r="K14" s="46">
        <v>2213804.4123867117</v>
      </c>
      <c r="L14" s="46">
        <v>1648078.516519694</v>
      </c>
      <c r="M14" s="46">
        <v>22261.506047</v>
      </c>
      <c r="N14" s="46">
        <v>0</v>
      </c>
      <c r="O14" s="46">
        <v>608279.3190927043</v>
      </c>
      <c r="P14" s="46">
        <v>98822.78680426875</v>
      </c>
      <c r="Q14" s="46">
        <v>582165.0237335411</v>
      </c>
      <c r="R14" s="46">
        <v>1361063.2243212091</v>
      </c>
      <c r="S14" s="46">
        <v>222751.41215993924</v>
      </c>
      <c r="T14" s="4" t="s">
        <v>43</v>
      </c>
      <c r="U14" s="97" t="s">
        <v>44</v>
      </c>
    </row>
    <row r="15" spans="2:21" ht="36" customHeight="1" thickBot="1">
      <c r="B15" s="49">
        <f t="shared" si="0"/>
        <v>56997323.50028062</v>
      </c>
      <c r="C15" s="46">
        <v>0</v>
      </c>
      <c r="D15" s="46">
        <v>0</v>
      </c>
      <c r="E15" s="46">
        <v>0</v>
      </c>
      <c r="F15" s="46">
        <v>0</v>
      </c>
      <c r="G15" s="46">
        <v>0</v>
      </c>
      <c r="H15" s="46">
        <v>43356272.90599558</v>
      </c>
      <c r="I15" s="46">
        <v>3956.293569079053</v>
      </c>
      <c r="J15" s="46">
        <v>636967.8522179382</v>
      </c>
      <c r="K15" s="46">
        <v>5947082.386206647</v>
      </c>
      <c r="L15" s="46">
        <v>4203532.1345944</v>
      </c>
      <c r="M15" s="46">
        <v>37194.763452</v>
      </c>
      <c r="N15" s="46">
        <v>28407.17417318256</v>
      </c>
      <c r="O15" s="46">
        <v>136532.02394014032</v>
      </c>
      <c r="P15" s="46">
        <v>1099369.52587959</v>
      </c>
      <c r="Q15" s="46">
        <v>1187074.160688004</v>
      </c>
      <c r="R15" s="46">
        <v>360434.4160523924</v>
      </c>
      <c r="S15" s="46">
        <v>499.86351166250734</v>
      </c>
      <c r="T15" s="4" t="s">
        <v>45</v>
      </c>
      <c r="U15" s="97" t="s">
        <v>46</v>
      </c>
    </row>
    <row r="16" spans="2:21" ht="34.5" thickBot="1">
      <c r="B16" s="49">
        <f t="shared" si="0"/>
        <v>16974986.27237047</v>
      </c>
      <c r="C16" s="46">
        <v>11974.514209980003</v>
      </c>
      <c r="D16" s="46">
        <v>14581823.18</v>
      </c>
      <c r="E16" s="46">
        <v>0</v>
      </c>
      <c r="F16" s="46">
        <v>0</v>
      </c>
      <c r="G16" s="46">
        <v>0</v>
      </c>
      <c r="H16" s="46">
        <v>117705.14776091109</v>
      </c>
      <c r="I16" s="46">
        <v>0</v>
      </c>
      <c r="J16" s="46">
        <v>0</v>
      </c>
      <c r="K16" s="46">
        <v>0</v>
      </c>
      <c r="L16" s="46">
        <v>0</v>
      </c>
      <c r="M16" s="46">
        <v>0</v>
      </c>
      <c r="N16" s="46">
        <v>0</v>
      </c>
      <c r="O16" s="46">
        <v>0</v>
      </c>
      <c r="P16" s="46">
        <v>1845508.2482054788</v>
      </c>
      <c r="Q16" s="46">
        <v>0</v>
      </c>
      <c r="R16" s="46">
        <v>416022.41347510956</v>
      </c>
      <c r="S16" s="46">
        <v>1952.768718989147</v>
      </c>
      <c r="T16" s="4" t="s">
        <v>47</v>
      </c>
      <c r="U16" s="97" t="s">
        <v>48</v>
      </c>
    </row>
    <row r="17" spans="2:21" ht="34.5" thickBot="1">
      <c r="B17" s="49">
        <f t="shared" si="0"/>
        <v>3117394.5762948585</v>
      </c>
      <c r="C17" s="46">
        <v>0</v>
      </c>
      <c r="D17" s="46">
        <v>88018.94908373352</v>
      </c>
      <c r="E17" s="46">
        <v>0</v>
      </c>
      <c r="F17" s="46">
        <v>0</v>
      </c>
      <c r="G17" s="46">
        <v>0</v>
      </c>
      <c r="H17" s="46">
        <v>0</v>
      </c>
      <c r="I17" s="46">
        <v>0</v>
      </c>
      <c r="J17" s="46">
        <v>0</v>
      </c>
      <c r="K17" s="46">
        <v>666588</v>
      </c>
      <c r="L17" s="46">
        <v>0</v>
      </c>
      <c r="M17" s="46">
        <v>20527.023003</v>
      </c>
      <c r="N17" s="46">
        <v>0</v>
      </c>
      <c r="O17" s="46">
        <v>0</v>
      </c>
      <c r="P17" s="46">
        <v>145746.850871447</v>
      </c>
      <c r="Q17" s="46">
        <v>254377.07078987113</v>
      </c>
      <c r="R17" s="46">
        <v>1548810.956191653</v>
      </c>
      <c r="S17" s="46">
        <v>393325.7263551542</v>
      </c>
      <c r="T17" s="4" t="s">
        <v>49</v>
      </c>
      <c r="U17" s="97" t="s">
        <v>50</v>
      </c>
    </row>
    <row r="18" spans="2:21" ht="33.75">
      <c r="B18" s="49">
        <f t="shared" si="0"/>
        <v>4117133.88900011</v>
      </c>
      <c r="C18" s="46">
        <v>0</v>
      </c>
      <c r="D18" s="46">
        <v>0</v>
      </c>
      <c r="E18" s="46">
        <v>0</v>
      </c>
      <c r="F18" s="46">
        <v>2942800.043233852</v>
      </c>
      <c r="G18" s="46">
        <v>0</v>
      </c>
      <c r="H18" s="46">
        <v>0</v>
      </c>
      <c r="I18" s="46">
        <v>1046572.3785941091</v>
      </c>
      <c r="J18" s="46">
        <v>594.5651091490074</v>
      </c>
      <c r="K18" s="46">
        <v>0</v>
      </c>
      <c r="L18" s="46">
        <v>0</v>
      </c>
      <c r="M18" s="46">
        <v>0</v>
      </c>
      <c r="N18" s="46">
        <v>0</v>
      </c>
      <c r="O18" s="46">
        <v>0</v>
      </c>
      <c r="P18" s="46">
        <v>127166.902063</v>
      </c>
      <c r="Q18" s="46">
        <v>0</v>
      </c>
      <c r="R18" s="46">
        <v>0</v>
      </c>
      <c r="S18" s="46">
        <v>0</v>
      </c>
      <c r="T18" s="4" t="s">
        <v>51</v>
      </c>
      <c r="U18" s="97" t="s">
        <v>73</v>
      </c>
    </row>
    <row r="19" spans="1:21" ht="34.5" thickBot="1">
      <c r="A19" s="16"/>
      <c r="B19" s="49">
        <f>SUM(C19:S19)</f>
        <v>337088354.5678539</v>
      </c>
      <c r="C19" s="50">
        <f>SUM(C11:C18)</f>
        <v>11974.514209980003</v>
      </c>
      <c r="D19" s="50">
        <f>SUM(D11:D18)</f>
        <v>14672674.992321938</v>
      </c>
      <c r="E19" s="50"/>
      <c r="F19" s="50">
        <f>SUM(F11:F18)</f>
        <v>2942800.043233852</v>
      </c>
      <c r="G19" s="50">
        <f>SUM(G11:G18)</f>
        <v>386615.7717518628</v>
      </c>
      <c r="H19" s="50">
        <f>SUM(H11:H18)</f>
        <v>200221118.1977131</v>
      </c>
      <c r="I19" s="50">
        <f aca="true" t="shared" si="1" ref="I19:S19">SUM(I11:I18)</f>
        <v>4957400</v>
      </c>
      <c r="J19" s="50">
        <f t="shared" si="1"/>
        <v>4824800</v>
      </c>
      <c r="K19" s="50">
        <f t="shared" si="1"/>
        <v>32707308.957694016</v>
      </c>
      <c r="L19" s="50">
        <f t="shared" si="1"/>
        <v>22043379.302137323</v>
      </c>
      <c r="M19" s="50">
        <f t="shared" si="1"/>
        <v>432722.356204</v>
      </c>
      <c r="N19" s="50">
        <f t="shared" si="1"/>
        <v>281337.38708564505</v>
      </c>
      <c r="O19" s="50">
        <f t="shared" si="1"/>
        <v>3025648.0000000005</v>
      </c>
      <c r="P19" s="51">
        <f t="shared" si="1"/>
        <v>8619456.670576619</v>
      </c>
      <c r="Q19" s="50">
        <f t="shared" si="1"/>
        <v>5746550.899603591</v>
      </c>
      <c r="R19" s="50">
        <f t="shared" si="1"/>
        <v>31948424.918331984</v>
      </c>
      <c r="S19" s="52">
        <f t="shared" si="1"/>
        <v>4266142.55699</v>
      </c>
      <c r="T19" s="32" t="s">
        <v>52</v>
      </c>
      <c r="U19" s="98" t="s">
        <v>53</v>
      </c>
    </row>
    <row r="20" spans="2:21" ht="38.25" customHeight="1">
      <c r="B20" s="49">
        <f>SUM(C20:S20)</f>
        <v>7043224.895882462</v>
      </c>
      <c r="C20" s="46">
        <v>0</v>
      </c>
      <c r="D20" s="46">
        <v>2372.5254419648973</v>
      </c>
      <c r="E20" s="46">
        <v>0</v>
      </c>
      <c r="F20" s="46">
        <v>0</v>
      </c>
      <c r="G20" s="46">
        <v>28775.155622472696</v>
      </c>
      <c r="H20" s="46">
        <v>0</v>
      </c>
      <c r="I20" s="46">
        <v>0</v>
      </c>
      <c r="J20" s="46">
        <v>0</v>
      </c>
      <c r="K20" s="46">
        <v>241505.557</v>
      </c>
      <c r="L20" s="46">
        <v>17629.452722</v>
      </c>
      <c r="M20" s="46">
        <v>35629.644967</v>
      </c>
      <c r="N20" s="46">
        <v>817.458421</v>
      </c>
      <c r="O20" s="46">
        <v>46527</v>
      </c>
      <c r="P20" s="46">
        <v>4326392.758242025</v>
      </c>
      <c r="Q20" s="46">
        <v>-83.23654799999986</v>
      </c>
      <c r="R20" s="46">
        <v>2098202.6492569996</v>
      </c>
      <c r="S20" s="46">
        <v>245455.930757</v>
      </c>
      <c r="T20" s="4" t="s">
        <v>54</v>
      </c>
      <c r="U20" s="97" t="s">
        <v>55</v>
      </c>
    </row>
    <row r="21" spans="2:21" ht="34.5" thickBot="1">
      <c r="B21" s="49">
        <f>SUM(C21:S21)</f>
        <v>344131579.4637364</v>
      </c>
      <c r="C21" s="50">
        <f>C19+C20</f>
        <v>11974.514209980003</v>
      </c>
      <c r="D21" s="50">
        <f>D19+D20</f>
        <v>14675047.517763903</v>
      </c>
      <c r="E21" s="50"/>
      <c r="F21" s="50">
        <f>F19+F20</f>
        <v>2942800.043233852</v>
      </c>
      <c r="G21" s="50">
        <f>G19+G20</f>
        <v>415390.9273743355</v>
      </c>
      <c r="H21" s="50">
        <f>H19+H20</f>
        <v>200221118.1977131</v>
      </c>
      <c r="I21" s="50">
        <f aca="true" t="shared" si="2" ref="I21:S21">I19+I20</f>
        <v>4957400</v>
      </c>
      <c r="J21" s="50">
        <f t="shared" si="2"/>
        <v>4824800</v>
      </c>
      <c r="K21" s="50">
        <f t="shared" si="2"/>
        <v>32948814.514694016</v>
      </c>
      <c r="L21" s="50">
        <f t="shared" si="2"/>
        <v>22061008.754859325</v>
      </c>
      <c r="M21" s="50">
        <f t="shared" si="2"/>
        <v>468352.001171</v>
      </c>
      <c r="N21" s="50">
        <f t="shared" si="2"/>
        <v>282154.84550664504</v>
      </c>
      <c r="O21" s="50">
        <f t="shared" si="2"/>
        <v>3072175.0000000005</v>
      </c>
      <c r="P21" s="51">
        <f t="shared" si="2"/>
        <v>12945849.428818643</v>
      </c>
      <c r="Q21" s="50">
        <f t="shared" si="2"/>
        <v>5746467.663055591</v>
      </c>
      <c r="R21" s="50">
        <f t="shared" si="2"/>
        <v>34046627.567588985</v>
      </c>
      <c r="S21" s="52">
        <f t="shared" si="2"/>
        <v>4511598.4877470005</v>
      </c>
      <c r="T21" s="32" t="s">
        <v>56</v>
      </c>
      <c r="U21" s="98" t="s">
        <v>57</v>
      </c>
    </row>
    <row r="22" spans="2:21" ht="34.5" thickBot="1">
      <c r="B22" s="49">
        <f aca="true" t="shared" si="3" ref="B22:B28">SUM(C22:S22)</f>
        <v>10174695.362357037</v>
      </c>
      <c r="C22" s="46">
        <v>2677.801</v>
      </c>
      <c r="D22" s="46">
        <v>0</v>
      </c>
      <c r="E22" s="46">
        <v>0</v>
      </c>
      <c r="F22" s="46">
        <v>0</v>
      </c>
      <c r="G22" s="46">
        <v>0</v>
      </c>
      <c r="H22" s="46">
        <v>6298755.262608255</v>
      </c>
      <c r="I22" s="46">
        <v>0</v>
      </c>
      <c r="J22" s="46">
        <v>0</v>
      </c>
      <c r="K22" s="46">
        <v>0</v>
      </c>
      <c r="L22" s="46">
        <v>0</v>
      </c>
      <c r="M22" s="46">
        <v>0</v>
      </c>
      <c r="N22" s="46">
        <v>0</v>
      </c>
      <c r="O22" s="46">
        <v>0</v>
      </c>
      <c r="P22" s="46">
        <v>227239.9439039015</v>
      </c>
      <c r="Q22" s="46">
        <v>0</v>
      </c>
      <c r="R22" s="46">
        <v>3155861.4151028795</v>
      </c>
      <c r="S22" s="46">
        <v>490160.939742</v>
      </c>
      <c r="T22" s="4" t="s">
        <v>58</v>
      </c>
      <c r="U22" s="97" t="s">
        <v>146</v>
      </c>
    </row>
    <row r="23" spans="2:21" ht="34.5" thickBot="1">
      <c r="B23" s="49">
        <f t="shared" si="3"/>
        <v>1363799.9858162978</v>
      </c>
      <c r="C23" s="46">
        <v>1213.7986</v>
      </c>
      <c r="D23" s="46">
        <v>0</v>
      </c>
      <c r="E23" s="46">
        <v>27158.25439616378</v>
      </c>
      <c r="F23" s="46">
        <v>0</v>
      </c>
      <c r="G23" s="46">
        <v>0</v>
      </c>
      <c r="H23" s="46">
        <v>0</v>
      </c>
      <c r="I23" s="46">
        <v>0</v>
      </c>
      <c r="J23" s="46">
        <v>0</v>
      </c>
      <c r="K23" s="46">
        <v>0</v>
      </c>
      <c r="L23" s="46">
        <v>0</v>
      </c>
      <c r="M23" s="46">
        <v>0</v>
      </c>
      <c r="N23" s="46">
        <v>0</v>
      </c>
      <c r="O23" s="46">
        <v>0</v>
      </c>
      <c r="P23" s="46">
        <v>516699.8865041274</v>
      </c>
      <c r="Q23" s="46">
        <v>0</v>
      </c>
      <c r="R23" s="46">
        <v>653736.6667340067</v>
      </c>
      <c r="S23" s="46">
        <v>164991.379582</v>
      </c>
      <c r="T23" s="4" t="s">
        <v>59</v>
      </c>
      <c r="U23" s="97" t="s">
        <v>60</v>
      </c>
    </row>
    <row r="24" spans="2:21" ht="34.5" thickBot="1">
      <c r="B24" s="49">
        <f t="shared" si="3"/>
        <v>987014.7311871346</v>
      </c>
      <c r="C24" s="46">
        <v>0</v>
      </c>
      <c r="D24" s="46">
        <v>280.5981330569662</v>
      </c>
      <c r="E24" s="46">
        <v>0</v>
      </c>
      <c r="F24" s="46">
        <v>0</v>
      </c>
      <c r="G24" s="46">
        <v>0</v>
      </c>
      <c r="H24" s="46">
        <v>0</v>
      </c>
      <c r="I24" s="46">
        <v>0</v>
      </c>
      <c r="J24" s="46">
        <v>0</v>
      </c>
      <c r="K24" s="46">
        <v>0</v>
      </c>
      <c r="L24" s="46">
        <v>0</v>
      </c>
      <c r="M24" s="46">
        <v>919.8</v>
      </c>
      <c r="N24" s="46">
        <v>0</v>
      </c>
      <c r="O24" s="46">
        <v>0</v>
      </c>
      <c r="P24" s="46">
        <v>873795.098062</v>
      </c>
      <c r="Q24" s="46">
        <v>0</v>
      </c>
      <c r="R24" s="46">
        <v>7299.198692077607</v>
      </c>
      <c r="S24" s="46">
        <v>104720.0363</v>
      </c>
      <c r="T24" s="4" t="s">
        <v>61</v>
      </c>
      <c r="U24" s="97" t="s">
        <v>62</v>
      </c>
    </row>
    <row r="25" spans="2:21" ht="34.5" thickBot="1">
      <c r="B25" s="49">
        <f t="shared" si="3"/>
        <v>1726366.1599354167</v>
      </c>
      <c r="C25" s="46">
        <v>0</v>
      </c>
      <c r="D25" s="46">
        <v>0</v>
      </c>
      <c r="E25" s="46">
        <v>0</v>
      </c>
      <c r="F25" s="46">
        <v>0</v>
      </c>
      <c r="G25" s="46">
        <v>0</v>
      </c>
      <c r="H25" s="46">
        <v>0</v>
      </c>
      <c r="I25" s="46">
        <v>0</v>
      </c>
      <c r="J25" s="46">
        <v>0</v>
      </c>
      <c r="K25" s="46">
        <v>0</v>
      </c>
      <c r="L25" s="46">
        <v>0</v>
      </c>
      <c r="M25" s="46">
        <v>2925</v>
      </c>
      <c r="N25" s="46">
        <v>9225.810905354976</v>
      </c>
      <c r="O25" s="46">
        <v>0</v>
      </c>
      <c r="P25" s="46">
        <v>189208.10413800002</v>
      </c>
      <c r="Q25" s="46">
        <v>0</v>
      </c>
      <c r="R25" s="46">
        <v>1525007.2448920617</v>
      </c>
      <c r="S25" s="46">
        <v>0</v>
      </c>
      <c r="T25" s="4" t="s">
        <v>63</v>
      </c>
      <c r="U25" s="97" t="s">
        <v>64</v>
      </c>
    </row>
    <row r="26" spans="2:21" ht="34.5" thickBot="1">
      <c r="B26" s="49">
        <f t="shared" si="3"/>
        <v>654832.0148199423</v>
      </c>
      <c r="C26" s="46">
        <v>0</v>
      </c>
      <c r="D26" s="46">
        <v>0</v>
      </c>
      <c r="E26" s="46">
        <v>0</v>
      </c>
      <c r="F26" s="46">
        <v>0</v>
      </c>
      <c r="G26" s="46">
        <v>0</v>
      </c>
      <c r="H26" s="46">
        <v>21226.269351791667</v>
      </c>
      <c r="I26" s="46">
        <v>0</v>
      </c>
      <c r="J26" s="46">
        <v>0</v>
      </c>
      <c r="K26" s="46">
        <v>0</v>
      </c>
      <c r="L26" s="46">
        <v>0</v>
      </c>
      <c r="M26" s="46">
        <v>0</v>
      </c>
      <c r="N26" s="46">
        <v>0</v>
      </c>
      <c r="O26" s="46">
        <v>0</v>
      </c>
      <c r="P26" s="46">
        <v>633605.7454681506</v>
      </c>
      <c r="Q26" s="46">
        <v>0</v>
      </c>
      <c r="R26" s="46">
        <v>0</v>
      </c>
      <c r="S26" s="46">
        <v>0</v>
      </c>
      <c r="T26" s="4" t="s">
        <v>65</v>
      </c>
      <c r="U26" s="97" t="s">
        <v>66</v>
      </c>
    </row>
    <row r="27" spans="2:21" ht="34.5" thickBot="1">
      <c r="B27" s="49">
        <f t="shared" si="3"/>
        <v>243818.74063240882</v>
      </c>
      <c r="C27" s="46">
        <v>0</v>
      </c>
      <c r="D27" s="46">
        <v>0</v>
      </c>
      <c r="E27" s="46">
        <v>0</v>
      </c>
      <c r="F27" s="46">
        <v>0</v>
      </c>
      <c r="G27" s="46">
        <v>0</v>
      </c>
      <c r="H27" s="46">
        <v>0</v>
      </c>
      <c r="I27" s="46">
        <v>0</v>
      </c>
      <c r="J27" s="46">
        <v>0</v>
      </c>
      <c r="K27" s="46">
        <v>0</v>
      </c>
      <c r="L27" s="46">
        <v>0</v>
      </c>
      <c r="M27" s="46">
        <v>0</v>
      </c>
      <c r="N27" s="46">
        <v>0</v>
      </c>
      <c r="O27" s="46">
        <v>0</v>
      </c>
      <c r="P27" s="46">
        <v>23806</v>
      </c>
      <c r="Q27" s="46">
        <v>220012.74063240882</v>
      </c>
      <c r="R27" s="46">
        <v>0</v>
      </c>
      <c r="S27" s="46">
        <v>0</v>
      </c>
      <c r="T27" s="4" t="s">
        <v>67</v>
      </c>
      <c r="U27" s="97" t="s">
        <v>68</v>
      </c>
    </row>
    <row r="28" spans="2:21" ht="34.5" thickBot="1">
      <c r="B28" s="49">
        <f t="shared" si="3"/>
        <v>4255.449688</v>
      </c>
      <c r="C28" s="46">
        <v>4255.449688</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33" t="s">
        <v>69</v>
      </c>
      <c r="U28" s="99" t="s">
        <v>70</v>
      </c>
    </row>
    <row r="29" spans="1:21" ht="34.5" thickBot="1">
      <c r="A29" s="16"/>
      <c r="B29" s="53">
        <f aca="true" t="shared" si="4" ref="B29:H29">SUM(B21:B28)</f>
        <v>359286361.9081726</v>
      </c>
      <c r="C29" s="54">
        <f t="shared" si="4"/>
        <v>20121.56349798</v>
      </c>
      <c r="D29" s="54">
        <f t="shared" si="4"/>
        <v>14675328.11589696</v>
      </c>
      <c r="E29" s="54">
        <f t="shared" si="4"/>
        <v>27158.25439616378</v>
      </c>
      <c r="F29" s="54">
        <f t="shared" si="4"/>
        <v>2942800.043233852</v>
      </c>
      <c r="G29" s="54">
        <f t="shared" si="4"/>
        <v>415390.9273743355</v>
      </c>
      <c r="H29" s="54">
        <f t="shared" si="4"/>
        <v>206541099.72967315</v>
      </c>
      <c r="I29" s="54">
        <f aca="true" t="shared" si="5" ref="I29:S29">SUM(I21:I28)</f>
        <v>4957400</v>
      </c>
      <c r="J29" s="54">
        <f t="shared" si="5"/>
        <v>4824800</v>
      </c>
      <c r="K29" s="54">
        <f t="shared" si="5"/>
        <v>32948814.514694016</v>
      </c>
      <c r="L29" s="54">
        <f t="shared" si="5"/>
        <v>22061008.754859325</v>
      </c>
      <c r="M29" s="54">
        <f t="shared" si="5"/>
        <v>472196.801171</v>
      </c>
      <c r="N29" s="54">
        <f t="shared" si="5"/>
        <v>291380.656412</v>
      </c>
      <c r="O29" s="54">
        <f t="shared" si="5"/>
        <v>3072175.0000000005</v>
      </c>
      <c r="P29" s="55">
        <f t="shared" si="5"/>
        <v>15410204.20689482</v>
      </c>
      <c r="Q29" s="54">
        <f t="shared" si="5"/>
        <v>5966480.4036880005</v>
      </c>
      <c r="R29" s="54">
        <f t="shared" si="5"/>
        <v>39388532.09301001</v>
      </c>
      <c r="S29" s="56">
        <f t="shared" si="5"/>
        <v>5271470.843371</v>
      </c>
      <c r="T29" s="34" t="s">
        <v>71</v>
      </c>
      <c r="U29" s="100" t="s">
        <v>72</v>
      </c>
    </row>
  </sheetData>
  <sheetProtection/>
  <mergeCells count="18">
    <mergeCell ref="B6:B9"/>
    <mergeCell ref="C6:C9"/>
    <mergeCell ref="K6:S6"/>
    <mergeCell ref="F8:F9"/>
    <mergeCell ref="E8:E9"/>
    <mergeCell ref="D6:J6"/>
    <mergeCell ref="D7:F7"/>
    <mergeCell ref="D8:D9"/>
    <mergeCell ref="T6:U9"/>
    <mergeCell ref="G7:G9"/>
    <mergeCell ref="H7:H9"/>
    <mergeCell ref="I7:J8"/>
    <mergeCell ref="K7:L7"/>
    <mergeCell ref="M7:S7"/>
    <mergeCell ref="K8:K9"/>
    <mergeCell ref="L8:L9"/>
    <mergeCell ref="M8:M9"/>
    <mergeCell ref="N8:S8"/>
  </mergeCells>
  <printOptions/>
  <pageMargins left="0.22" right="0.22" top="1.42" bottom="1" header="0.5" footer="0.5"/>
  <pageSetup horizontalDpi="600" verticalDpi="600" orientation="landscape" paperSize="9" scale="35" r:id="rId2"/>
  <headerFooter alignWithMargins="0">
    <oddFooter>&amp;L&amp;"Arial,Bold"&amp;18 105</oddFooter>
  </headerFooter>
  <drawing r:id="rId1"/>
</worksheet>
</file>

<file path=xl/worksheets/sheet10.xml><?xml version="1.0" encoding="utf-8"?>
<worksheet xmlns="http://schemas.openxmlformats.org/spreadsheetml/2006/main" xmlns:r="http://schemas.openxmlformats.org/officeDocument/2006/relationships">
  <dimension ref="B4:N31"/>
  <sheetViews>
    <sheetView zoomScalePageLayoutView="0" workbookViewId="0" topLeftCell="A1">
      <selection activeCell="C6" sqref="C6:C9"/>
    </sheetView>
  </sheetViews>
  <sheetFormatPr defaultColWidth="9.140625" defaultRowHeight="12.75"/>
  <cols>
    <col min="1" max="1" width="20.7109375" style="0" customWidth="1"/>
    <col min="2" max="2" width="17.28125" style="0" customWidth="1"/>
    <col min="3" max="3" width="12.28125" style="0" customWidth="1"/>
    <col min="4" max="4" width="16.28125" style="0" customWidth="1"/>
    <col min="5" max="5" width="17.57421875" style="0" customWidth="1"/>
    <col min="6" max="6" width="11.7109375" style="0" customWidth="1"/>
    <col min="7" max="7" width="17.140625" style="0" customWidth="1"/>
    <col min="8" max="8" width="15.28125" style="0" customWidth="1"/>
    <col min="9" max="9" width="14.00390625" style="0" customWidth="1"/>
    <col min="10" max="10" width="15.421875" style="0" customWidth="1"/>
    <col min="11" max="11" width="12.421875" style="0" customWidth="1"/>
    <col min="12" max="12" width="15.8515625" style="0" customWidth="1"/>
    <col min="13" max="13" width="12.00390625" style="0" customWidth="1"/>
    <col min="14" max="14" width="53.57421875" style="0" customWidth="1"/>
  </cols>
  <sheetData>
    <row r="4" spans="2:14" ht="23.25">
      <c r="B4" s="114" t="s">
        <v>0</v>
      </c>
      <c r="C4" s="15"/>
      <c r="D4" s="15"/>
      <c r="E4" s="15"/>
      <c r="F4" s="15"/>
      <c r="G4" s="15"/>
      <c r="H4" s="15"/>
      <c r="I4" s="15"/>
      <c r="J4" s="15"/>
      <c r="K4" s="15"/>
      <c r="L4" s="15"/>
      <c r="M4" s="15"/>
      <c r="N4" s="111" t="s">
        <v>157</v>
      </c>
    </row>
    <row r="5" spans="2:14" ht="24" thickBot="1">
      <c r="B5" s="115">
        <v>1389</v>
      </c>
      <c r="C5" s="15"/>
      <c r="D5" s="15"/>
      <c r="E5" s="15"/>
      <c r="F5" s="15"/>
      <c r="G5" s="15"/>
      <c r="H5" s="15"/>
      <c r="I5" s="15"/>
      <c r="J5" s="15"/>
      <c r="K5" s="15"/>
      <c r="L5" s="15"/>
      <c r="M5" s="15"/>
      <c r="N5" s="6"/>
    </row>
    <row r="6" spans="2:14" ht="27" customHeight="1" thickBot="1">
      <c r="B6" s="186" t="s">
        <v>1</v>
      </c>
      <c r="C6" s="186" t="s">
        <v>2</v>
      </c>
      <c r="D6" s="193" t="s">
        <v>103</v>
      </c>
      <c r="E6" s="194"/>
      <c r="F6" s="194"/>
      <c r="G6" s="194"/>
      <c r="H6" s="140"/>
      <c r="I6" s="193" t="s">
        <v>104</v>
      </c>
      <c r="J6" s="194"/>
      <c r="K6" s="194"/>
      <c r="L6" s="140"/>
      <c r="M6" s="177" t="s">
        <v>151</v>
      </c>
      <c r="N6" s="167"/>
    </row>
    <row r="7" spans="2:14" ht="27.75" customHeight="1" thickBot="1">
      <c r="B7" s="190"/>
      <c r="C7" s="190"/>
      <c r="D7" s="179" t="s">
        <v>105</v>
      </c>
      <c r="E7" s="180"/>
      <c r="F7" s="180"/>
      <c r="G7" s="180"/>
      <c r="H7" s="181"/>
      <c r="I7" s="182" t="s">
        <v>106</v>
      </c>
      <c r="J7" s="183"/>
      <c r="K7" s="184" t="s">
        <v>107</v>
      </c>
      <c r="L7" s="183"/>
      <c r="M7" s="178"/>
      <c r="N7" s="169"/>
    </row>
    <row r="8" spans="2:14" ht="33" customHeight="1" thickBot="1">
      <c r="B8" s="190"/>
      <c r="C8" s="190"/>
      <c r="D8" s="182" t="s">
        <v>108</v>
      </c>
      <c r="E8" s="183"/>
      <c r="F8" s="137" t="s">
        <v>109</v>
      </c>
      <c r="G8" s="186" t="s">
        <v>110</v>
      </c>
      <c r="H8" s="186" t="s">
        <v>111</v>
      </c>
      <c r="I8" s="188" t="s">
        <v>112</v>
      </c>
      <c r="J8" s="188" t="s">
        <v>113</v>
      </c>
      <c r="K8" s="188" t="s">
        <v>147</v>
      </c>
      <c r="L8" s="188" t="s">
        <v>114</v>
      </c>
      <c r="M8" s="178"/>
      <c r="N8" s="169"/>
    </row>
    <row r="9" spans="2:14" ht="90" customHeight="1" thickBot="1">
      <c r="B9" s="190"/>
      <c r="C9" s="192"/>
      <c r="D9" s="89" t="s">
        <v>115</v>
      </c>
      <c r="E9" s="90" t="s">
        <v>116</v>
      </c>
      <c r="F9" s="185"/>
      <c r="G9" s="187" t="s">
        <v>117</v>
      </c>
      <c r="H9" s="187" t="s">
        <v>118</v>
      </c>
      <c r="I9" s="189"/>
      <c r="J9" s="189"/>
      <c r="K9" s="189"/>
      <c r="L9" s="189"/>
      <c r="M9" s="178"/>
      <c r="N9" s="169"/>
    </row>
    <row r="10" spans="2:14" ht="25.5" customHeight="1" thickBot="1">
      <c r="B10" s="191"/>
      <c r="C10" s="91" t="s">
        <v>119</v>
      </c>
      <c r="D10" s="92" t="s">
        <v>120</v>
      </c>
      <c r="E10" s="92" t="s">
        <v>121</v>
      </c>
      <c r="F10" s="93" t="s">
        <v>122</v>
      </c>
      <c r="G10" s="94" t="s">
        <v>123</v>
      </c>
      <c r="H10" s="95" t="s">
        <v>124</v>
      </c>
      <c r="I10" s="94" t="s">
        <v>125</v>
      </c>
      <c r="J10" s="94" t="s">
        <v>126</v>
      </c>
      <c r="K10" s="95" t="s">
        <v>127</v>
      </c>
      <c r="L10" s="95" t="s">
        <v>128</v>
      </c>
      <c r="M10" s="43" t="s">
        <v>101</v>
      </c>
      <c r="N10" s="24" t="s">
        <v>36</v>
      </c>
    </row>
    <row r="11" spans="2:14" ht="32.25" customHeight="1" thickBot="1">
      <c r="B11" s="70">
        <f>SUM(C11:L11)</f>
        <v>5271470.843371</v>
      </c>
      <c r="C11" s="116">
        <v>0</v>
      </c>
      <c r="D11" s="116">
        <v>0</v>
      </c>
      <c r="E11" s="116">
        <v>0</v>
      </c>
      <c r="F11" s="116">
        <v>0</v>
      </c>
      <c r="G11" s="116">
        <v>0</v>
      </c>
      <c r="H11" s="116">
        <v>0</v>
      </c>
      <c r="I11" s="116">
        <v>0</v>
      </c>
      <c r="J11" s="116">
        <v>0</v>
      </c>
      <c r="K11" s="116">
        <v>0</v>
      </c>
      <c r="L11" s="116">
        <v>5271470.843371</v>
      </c>
      <c r="M11" s="101" t="s">
        <v>35</v>
      </c>
      <c r="N11" s="102" t="s">
        <v>21</v>
      </c>
    </row>
    <row r="12" spans="2:14" ht="33" customHeight="1" thickBot="1">
      <c r="B12" s="71">
        <f>SUM(C12:L12)</f>
        <v>39388532.09301001</v>
      </c>
      <c r="C12" s="116">
        <v>0</v>
      </c>
      <c r="D12" s="116">
        <v>0</v>
      </c>
      <c r="E12" s="116">
        <v>0</v>
      </c>
      <c r="F12" s="116">
        <v>0</v>
      </c>
      <c r="G12" s="116">
        <v>0</v>
      </c>
      <c r="H12" s="116">
        <v>0</v>
      </c>
      <c r="I12" s="116">
        <v>0</v>
      </c>
      <c r="J12" s="116">
        <v>0</v>
      </c>
      <c r="K12" s="116">
        <v>0</v>
      </c>
      <c r="L12" s="116">
        <v>39388532.09301001</v>
      </c>
      <c r="M12" s="103" t="s">
        <v>34</v>
      </c>
      <c r="N12" s="104" t="s">
        <v>20</v>
      </c>
    </row>
    <row r="13" spans="2:14" ht="32.25" customHeight="1" thickBot="1">
      <c r="B13" s="71">
        <f>SUM(C13:L13)</f>
        <v>5966480.4036880005</v>
      </c>
      <c r="C13" s="116">
        <v>0</v>
      </c>
      <c r="D13" s="116">
        <v>0</v>
      </c>
      <c r="E13" s="116">
        <v>0</v>
      </c>
      <c r="F13" s="116">
        <v>0</v>
      </c>
      <c r="G13" s="116">
        <v>2207753.4265798857</v>
      </c>
      <c r="H13" s="116">
        <v>3682068.9136871146</v>
      </c>
      <c r="I13" s="116">
        <v>1593.3388299997896</v>
      </c>
      <c r="J13" s="116">
        <v>0</v>
      </c>
      <c r="K13" s="116">
        <v>0</v>
      </c>
      <c r="L13" s="116">
        <v>75064.724591</v>
      </c>
      <c r="M13" s="103" t="s">
        <v>33</v>
      </c>
      <c r="N13" s="105" t="s">
        <v>19</v>
      </c>
    </row>
    <row r="14" spans="2:14" ht="33" customHeight="1" thickBot="1">
      <c r="B14" s="71">
        <f>SUM(C14:L14)</f>
        <v>15410204.206894826</v>
      </c>
      <c r="C14" s="116">
        <v>0</v>
      </c>
      <c r="D14" s="116">
        <v>170</v>
      </c>
      <c r="E14" s="116">
        <v>0</v>
      </c>
      <c r="F14" s="116">
        <v>0</v>
      </c>
      <c r="G14" s="116">
        <v>116729.055</v>
      </c>
      <c r="H14" s="116">
        <v>0</v>
      </c>
      <c r="I14" s="116">
        <v>0</v>
      </c>
      <c r="J14" s="116">
        <v>0</v>
      </c>
      <c r="K14" s="116">
        <v>0</v>
      </c>
      <c r="L14" s="116">
        <v>15293305.151894826</v>
      </c>
      <c r="M14" s="103" t="s">
        <v>32</v>
      </c>
      <c r="N14" s="105" t="s">
        <v>129</v>
      </c>
    </row>
    <row r="15" spans="2:14" ht="32.25" customHeight="1" thickBot="1">
      <c r="B15" s="71">
        <f>SUM(C15:L15)</f>
        <v>3072175.0000000005</v>
      </c>
      <c r="C15" s="116">
        <v>0</v>
      </c>
      <c r="D15" s="116">
        <v>0</v>
      </c>
      <c r="E15" s="116">
        <v>0</v>
      </c>
      <c r="F15" s="116">
        <v>0</v>
      </c>
      <c r="G15" s="116">
        <v>0</v>
      </c>
      <c r="H15" s="116">
        <v>0</v>
      </c>
      <c r="I15" s="116">
        <v>1041039.0000000005</v>
      </c>
      <c r="J15" s="116">
        <v>0</v>
      </c>
      <c r="K15" s="116">
        <v>0</v>
      </c>
      <c r="L15" s="116">
        <v>2031136</v>
      </c>
      <c r="M15" s="103" t="s">
        <v>31</v>
      </c>
      <c r="N15" s="105" t="s">
        <v>18</v>
      </c>
    </row>
    <row r="16" spans="2:14" ht="31.5" customHeight="1" thickBot="1">
      <c r="B16" s="71">
        <f aca="true" t="shared" si="0" ref="B16:B28">SUM(C16:L16)</f>
        <v>291380.656412</v>
      </c>
      <c r="C16" s="116">
        <v>0</v>
      </c>
      <c r="D16" s="116">
        <v>0</v>
      </c>
      <c r="E16" s="116">
        <v>0</v>
      </c>
      <c r="F16" s="116">
        <v>0</v>
      </c>
      <c r="G16" s="116">
        <v>11123.939397</v>
      </c>
      <c r="H16" s="116">
        <v>0</v>
      </c>
      <c r="I16" s="116">
        <v>817.4584209999975</v>
      </c>
      <c r="J16" s="116">
        <v>0</v>
      </c>
      <c r="K16" s="116">
        <v>0</v>
      </c>
      <c r="L16" s="116">
        <v>279439.258594</v>
      </c>
      <c r="M16" s="103" t="s">
        <v>141</v>
      </c>
      <c r="N16" s="106" t="s">
        <v>131</v>
      </c>
    </row>
    <row r="17" spans="2:14" ht="30" customHeight="1" thickBot="1">
      <c r="B17" s="71">
        <f t="shared" si="0"/>
        <v>472196.801171</v>
      </c>
      <c r="C17" s="116">
        <v>0</v>
      </c>
      <c r="D17" s="116">
        <v>0</v>
      </c>
      <c r="E17" s="116">
        <v>0</v>
      </c>
      <c r="F17" s="116">
        <v>0</v>
      </c>
      <c r="G17" s="116">
        <v>7151.94754</v>
      </c>
      <c r="H17" s="116">
        <v>0</v>
      </c>
      <c r="I17" s="116">
        <v>233797.67684</v>
      </c>
      <c r="J17" s="116">
        <v>0</v>
      </c>
      <c r="K17" s="116">
        <v>231247.176791</v>
      </c>
      <c r="L17" s="116">
        <v>0</v>
      </c>
      <c r="M17" s="107" t="s">
        <v>30</v>
      </c>
      <c r="N17" s="106" t="s">
        <v>132</v>
      </c>
    </row>
    <row r="18" spans="2:14" ht="33" customHeight="1" thickBot="1">
      <c r="B18" s="71">
        <f t="shared" si="0"/>
        <v>22061008.754859325</v>
      </c>
      <c r="C18" s="116">
        <v>0</v>
      </c>
      <c r="D18" s="116">
        <v>0</v>
      </c>
      <c r="E18" s="116">
        <v>0</v>
      </c>
      <c r="F18" s="116">
        <v>0</v>
      </c>
      <c r="G18" s="116">
        <v>9001049.060034</v>
      </c>
      <c r="H18" s="116">
        <v>2868392.113793</v>
      </c>
      <c r="I18" s="116">
        <v>77279.02028</v>
      </c>
      <c r="J18" s="116">
        <v>170638.56075232476</v>
      </c>
      <c r="K18" s="116">
        <v>0</v>
      </c>
      <c r="L18" s="116">
        <v>9943650</v>
      </c>
      <c r="M18" s="107" t="s">
        <v>29</v>
      </c>
      <c r="N18" s="105" t="s">
        <v>133</v>
      </c>
    </row>
    <row r="19" spans="2:14" ht="34.5" thickBot="1">
      <c r="B19" s="71">
        <f t="shared" si="0"/>
        <v>32948814.51469402</v>
      </c>
      <c r="C19" s="116">
        <v>0</v>
      </c>
      <c r="D19" s="116">
        <v>0</v>
      </c>
      <c r="E19" s="116">
        <v>0</v>
      </c>
      <c r="F19" s="116">
        <v>0</v>
      </c>
      <c r="G19" s="116">
        <v>7620074.210290272</v>
      </c>
      <c r="H19" s="116">
        <v>21771640.600829348</v>
      </c>
      <c r="I19" s="116">
        <v>40232</v>
      </c>
      <c r="J19" s="116">
        <v>84554.61345</v>
      </c>
      <c r="K19" s="116">
        <v>0</v>
      </c>
      <c r="L19" s="116">
        <v>3432313.0901244017</v>
      </c>
      <c r="M19" s="107" t="s">
        <v>28</v>
      </c>
      <c r="N19" s="105" t="s">
        <v>134</v>
      </c>
    </row>
    <row r="20" spans="2:14" ht="32.25" customHeight="1" thickBot="1">
      <c r="B20" s="71">
        <f>SUM(C20:L20)</f>
        <v>4824800</v>
      </c>
      <c r="C20" s="116">
        <v>0</v>
      </c>
      <c r="D20" s="116">
        <v>1305500</v>
      </c>
      <c r="E20" s="116">
        <v>0</v>
      </c>
      <c r="F20" s="116">
        <v>0</v>
      </c>
      <c r="G20" s="116">
        <v>3519300</v>
      </c>
      <c r="H20" s="116">
        <v>0</v>
      </c>
      <c r="I20" s="116">
        <v>0</v>
      </c>
      <c r="J20" s="116">
        <v>0</v>
      </c>
      <c r="K20" s="116">
        <v>0</v>
      </c>
      <c r="L20" s="116">
        <v>0</v>
      </c>
      <c r="M20" s="107" t="s">
        <v>27</v>
      </c>
      <c r="N20" s="105" t="s">
        <v>148</v>
      </c>
    </row>
    <row r="21" spans="2:14" ht="32.25" customHeight="1" thickBot="1">
      <c r="B21" s="71">
        <f>SUM(C21:L21)</f>
        <v>4957400</v>
      </c>
      <c r="C21" s="116">
        <v>0</v>
      </c>
      <c r="D21" s="116">
        <v>501200</v>
      </c>
      <c r="E21" s="116">
        <v>0</v>
      </c>
      <c r="F21" s="116">
        <v>0</v>
      </c>
      <c r="G21" s="116">
        <v>4456200</v>
      </c>
      <c r="H21" s="116">
        <v>0</v>
      </c>
      <c r="I21" s="116">
        <v>0</v>
      </c>
      <c r="J21" s="116">
        <v>0</v>
      </c>
      <c r="K21" s="116">
        <v>0</v>
      </c>
      <c r="L21" s="116">
        <v>0</v>
      </c>
      <c r="M21" s="107" t="s">
        <v>26</v>
      </c>
      <c r="N21" s="105" t="s">
        <v>149</v>
      </c>
    </row>
    <row r="22" spans="2:14" ht="32.25" customHeight="1" thickBot="1">
      <c r="B22" s="71">
        <f t="shared" si="0"/>
        <v>206541099.72967315</v>
      </c>
      <c r="C22" s="116">
        <v>0</v>
      </c>
      <c r="D22" s="116">
        <v>0</v>
      </c>
      <c r="E22" s="116">
        <v>0</v>
      </c>
      <c r="F22" s="116">
        <v>0</v>
      </c>
      <c r="G22" s="116">
        <v>206541099.72967315</v>
      </c>
      <c r="H22" s="116">
        <v>0</v>
      </c>
      <c r="I22" s="116">
        <v>0</v>
      </c>
      <c r="J22" s="116">
        <v>0</v>
      </c>
      <c r="K22" s="116">
        <v>0</v>
      </c>
      <c r="L22" s="116">
        <v>0</v>
      </c>
      <c r="M22" s="107" t="s">
        <v>25</v>
      </c>
      <c r="N22" s="105" t="s">
        <v>135</v>
      </c>
    </row>
    <row r="23" spans="2:14" ht="32.25" customHeight="1" thickBot="1">
      <c r="B23" s="71">
        <f t="shared" si="0"/>
        <v>415390.9273743355</v>
      </c>
      <c r="C23" s="116">
        <v>0</v>
      </c>
      <c r="D23" s="116">
        <v>223721.7448458644</v>
      </c>
      <c r="E23" s="116">
        <v>18.518611036792326</v>
      </c>
      <c r="F23" s="116">
        <v>164.49663670479129</v>
      </c>
      <c r="G23" s="116">
        <v>128183.13330536518</v>
      </c>
      <c r="H23" s="116">
        <v>0</v>
      </c>
      <c r="I23" s="116">
        <v>0</v>
      </c>
      <c r="J23" s="116">
        <v>0</v>
      </c>
      <c r="K23" s="116">
        <v>0</v>
      </c>
      <c r="L23" s="116">
        <v>63303.03397536432</v>
      </c>
      <c r="M23" s="107" t="s">
        <v>24</v>
      </c>
      <c r="N23" s="105" t="s">
        <v>136</v>
      </c>
    </row>
    <row r="24" spans="2:14" ht="31.5" customHeight="1" thickBot="1">
      <c r="B24" s="71">
        <f t="shared" si="0"/>
        <v>2942800.043233852</v>
      </c>
      <c r="C24" s="116">
        <v>0</v>
      </c>
      <c r="D24" s="116">
        <v>0</v>
      </c>
      <c r="E24" s="116">
        <v>0</v>
      </c>
      <c r="F24" s="116">
        <v>0</v>
      </c>
      <c r="G24" s="116">
        <v>0</v>
      </c>
      <c r="H24" s="116">
        <v>2942800.043233852</v>
      </c>
      <c r="I24" s="116">
        <v>0</v>
      </c>
      <c r="J24" s="116">
        <v>0</v>
      </c>
      <c r="K24" s="116">
        <v>0</v>
      </c>
      <c r="L24" s="116">
        <v>0</v>
      </c>
      <c r="M24" s="107" t="s">
        <v>23</v>
      </c>
      <c r="N24" s="105" t="s">
        <v>137</v>
      </c>
    </row>
    <row r="25" spans="2:14" ht="30.75" customHeight="1" thickBot="1">
      <c r="B25" s="71">
        <f t="shared" si="0"/>
        <v>27158.25439616378</v>
      </c>
      <c r="C25" s="116">
        <v>0</v>
      </c>
      <c r="D25" s="116">
        <v>27158.25439616378</v>
      </c>
      <c r="E25" s="116">
        <v>0</v>
      </c>
      <c r="F25" s="116">
        <v>0</v>
      </c>
      <c r="G25" s="116">
        <v>0</v>
      </c>
      <c r="H25" s="116">
        <v>0</v>
      </c>
      <c r="I25" s="116">
        <v>0</v>
      </c>
      <c r="J25" s="116">
        <v>0</v>
      </c>
      <c r="K25" s="116">
        <v>0</v>
      </c>
      <c r="L25" s="116">
        <v>0</v>
      </c>
      <c r="M25" s="107" t="s">
        <v>130</v>
      </c>
      <c r="N25" s="105" t="s">
        <v>140</v>
      </c>
    </row>
    <row r="26" spans="2:14" ht="33" customHeight="1" thickBot="1">
      <c r="B26" s="71">
        <f>SUM(C26:L26)</f>
        <v>14675328.11589696</v>
      </c>
      <c r="C26" s="116">
        <v>0</v>
      </c>
      <c r="D26" s="116">
        <v>14663032.83256151</v>
      </c>
      <c r="E26" s="116">
        <v>0</v>
      </c>
      <c r="F26" s="116">
        <v>0</v>
      </c>
      <c r="G26" s="116">
        <v>3894.255913</v>
      </c>
      <c r="H26" s="116">
        <v>0</v>
      </c>
      <c r="I26" s="116">
        <v>0</v>
      </c>
      <c r="J26" s="116">
        <v>0</v>
      </c>
      <c r="K26" s="116">
        <v>0</v>
      </c>
      <c r="L26" s="116">
        <v>8401.027422450024</v>
      </c>
      <c r="M26" s="107" t="s">
        <v>143</v>
      </c>
      <c r="N26" s="105" t="s">
        <v>142</v>
      </c>
    </row>
    <row r="27" spans="2:14" ht="30" customHeight="1" thickBot="1">
      <c r="B27" s="71">
        <f t="shared" si="0"/>
        <v>20121.563497979994</v>
      </c>
      <c r="C27" s="116">
        <v>20121.563497979994</v>
      </c>
      <c r="D27" s="116">
        <v>0</v>
      </c>
      <c r="E27" s="116">
        <v>0</v>
      </c>
      <c r="F27" s="116">
        <v>0</v>
      </c>
      <c r="G27" s="116">
        <v>0</v>
      </c>
      <c r="H27" s="116">
        <v>0</v>
      </c>
      <c r="I27" s="116">
        <v>0</v>
      </c>
      <c r="J27" s="116">
        <v>0</v>
      </c>
      <c r="K27" s="116">
        <v>0</v>
      </c>
      <c r="L27" s="116">
        <v>0</v>
      </c>
      <c r="M27" s="108" t="s">
        <v>22</v>
      </c>
      <c r="N27" s="105" t="s">
        <v>138</v>
      </c>
    </row>
    <row r="28" spans="2:14" ht="30.75" customHeight="1" thickBot="1">
      <c r="B28" s="72">
        <f t="shared" si="0"/>
        <v>359286361.9081726</v>
      </c>
      <c r="C28" s="73">
        <f aca="true" t="shared" si="1" ref="C28:L28">SUM(C11:C27)</f>
        <v>20121.563497979994</v>
      </c>
      <c r="D28" s="73">
        <f t="shared" si="1"/>
        <v>16720782.831803538</v>
      </c>
      <c r="E28" s="73">
        <f t="shared" si="1"/>
        <v>18.518611036792326</v>
      </c>
      <c r="F28" s="73">
        <f t="shared" si="1"/>
        <v>164.49663670479129</v>
      </c>
      <c r="G28" s="73">
        <f t="shared" si="1"/>
        <v>233612558.75773266</v>
      </c>
      <c r="H28" s="73">
        <f t="shared" si="1"/>
        <v>31264901.671543315</v>
      </c>
      <c r="I28" s="73">
        <f t="shared" si="1"/>
        <v>1394758.4943710004</v>
      </c>
      <c r="J28" s="73">
        <f t="shared" si="1"/>
        <v>255193.17420232476</v>
      </c>
      <c r="K28" s="73">
        <f t="shared" si="1"/>
        <v>231247.176791</v>
      </c>
      <c r="L28" s="74">
        <f t="shared" si="1"/>
        <v>75786615.22298305</v>
      </c>
      <c r="M28" s="109"/>
      <c r="N28" s="110" t="s">
        <v>1</v>
      </c>
    </row>
    <row r="30" ht="12.75">
      <c r="G30" s="16">
        <f>+G22/B28</f>
        <v>0.5748648477296265</v>
      </c>
    </row>
    <row r="31" ht="12.75">
      <c r="G31" s="16">
        <f>+G28/B28</f>
        <v>0.6502127092078157</v>
      </c>
    </row>
  </sheetData>
  <sheetProtection/>
  <mergeCells count="16">
    <mergeCell ref="B6:B10"/>
    <mergeCell ref="C6:C9"/>
    <mergeCell ref="D6:H6"/>
    <mergeCell ref="I6:L6"/>
    <mergeCell ref="K8:K9"/>
    <mergeCell ref="L8:L9"/>
    <mergeCell ref="M6:N9"/>
    <mergeCell ref="D7:H7"/>
    <mergeCell ref="I7:J7"/>
    <mergeCell ref="K7:L7"/>
    <mergeCell ref="D8:E8"/>
    <mergeCell ref="F8:F9"/>
    <mergeCell ref="G8:G9"/>
    <mergeCell ref="H8:H9"/>
    <mergeCell ref="I8:I9"/>
    <mergeCell ref="J8:J9"/>
  </mergeCells>
  <printOptions/>
  <pageMargins left="0.21" right="0.26" top="1" bottom="1" header="0.5" footer="0.5"/>
  <pageSetup horizontalDpi="600" verticalDpi="600" orientation="landscape" paperSize="9" scale="55" r:id="rId4"/>
  <headerFooter alignWithMargins="0">
    <oddFooter>&amp;L&amp;"Arial,Bold"&amp;18 114</oddFooter>
  </headerFooter>
  <drawing r:id="rId3"/>
  <legacyDrawing r:id="rId2"/>
</worksheet>
</file>

<file path=xl/worksheets/sheet11.xml><?xml version="1.0" encoding="utf-8"?>
<worksheet xmlns="http://schemas.openxmlformats.org/spreadsheetml/2006/main" xmlns:r="http://schemas.openxmlformats.org/officeDocument/2006/relationships">
  <dimension ref="C4:O28"/>
  <sheetViews>
    <sheetView zoomScalePageLayoutView="0" workbookViewId="0" topLeftCell="M1">
      <selection activeCell="O4" sqref="O4"/>
    </sheetView>
  </sheetViews>
  <sheetFormatPr defaultColWidth="9.140625" defaultRowHeight="12.75"/>
  <cols>
    <col min="3" max="5" width="15.7109375" style="0" customWidth="1"/>
    <col min="6" max="6" width="17.8515625" style="0" customWidth="1"/>
    <col min="7" max="13" width="15.7109375" style="0" customWidth="1"/>
    <col min="15" max="15" width="54.28125" style="0" customWidth="1"/>
  </cols>
  <sheetData>
    <row r="4" spans="3:15" ht="23.25">
      <c r="C4" s="114" t="s">
        <v>150</v>
      </c>
      <c r="D4" s="15"/>
      <c r="E4" s="15"/>
      <c r="F4" s="15"/>
      <c r="G4" s="15"/>
      <c r="H4" s="15"/>
      <c r="I4" s="15"/>
      <c r="J4" s="15"/>
      <c r="K4" s="15"/>
      <c r="L4" s="15"/>
      <c r="M4" s="15"/>
      <c r="N4" s="15"/>
      <c r="O4" s="113" t="s">
        <v>159</v>
      </c>
    </row>
    <row r="5" spans="3:15" ht="18.75" thickBot="1">
      <c r="C5" s="1"/>
      <c r="D5" s="15"/>
      <c r="E5" s="15"/>
      <c r="F5" s="15"/>
      <c r="G5" s="15"/>
      <c r="H5" s="15"/>
      <c r="I5" s="15"/>
      <c r="J5" s="15"/>
      <c r="K5" s="15"/>
      <c r="L5" s="15"/>
      <c r="M5" s="15"/>
      <c r="N5" s="15"/>
      <c r="O5" s="6"/>
    </row>
    <row r="6" spans="3:15" ht="20.25" customHeight="1" thickBot="1">
      <c r="C6" s="186" t="s">
        <v>1</v>
      </c>
      <c r="D6" s="186" t="s">
        <v>2</v>
      </c>
      <c r="E6" s="193" t="s">
        <v>103</v>
      </c>
      <c r="F6" s="194"/>
      <c r="G6" s="194"/>
      <c r="H6" s="194"/>
      <c r="I6" s="140"/>
      <c r="J6" s="193" t="s">
        <v>104</v>
      </c>
      <c r="K6" s="194"/>
      <c r="L6" s="194"/>
      <c r="M6" s="140"/>
      <c r="N6" s="177" t="s">
        <v>151</v>
      </c>
      <c r="O6" s="167"/>
    </row>
    <row r="7" spans="3:15" ht="29.25" customHeight="1" thickBot="1">
      <c r="C7" s="190"/>
      <c r="D7" s="190"/>
      <c r="E7" s="179" t="s">
        <v>105</v>
      </c>
      <c r="F7" s="180"/>
      <c r="G7" s="180"/>
      <c r="H7" s="180"/>
      <c r="I7" s="181"/>
      <c r="J7" s="182" t="s">
        <v>106</v>
      </c>
      <c r="K7" s="183"/>
      <c r="L7" s="184" t="s">
        <v>107</v>
      </c>
      <c r="M7" s="183"/>
      <c r="N7" s="178"/>
      <c r="O7" s="169"/>
    </row>
    <row r="8" spans="3:15" ht="24" customHeight="1" thickBot="1">
      <c r="C8" s="190"/>
      <c r="D8" s="190"/>
      <c r="E8" s="182" t="s">
        <v>108</v>
      </c>
      <c r="F8" s="183"/>
      <c r="G8" s="137" t="s">
        <v>109</v>
      </c>
      <c r="H8" s="186" t="s">
        <v>110</v>
      </c>
      <c r="I8" s="186" t="s">
        <v>111</v>
      </c>
      <c r="J8" s="188" t="s">
        <v>112</v>
      </c>
      <c r="K8" s="188" t="s">
        <v>113</v>
      </c>
      <c r="L8" s="188" t="s">
        <v>147</v>
      </c>
      <c r="M8" s="188" t="s">
        <v>114</v>
      </c>
      <c r="N8" s="178"/>
      <c r="O8" s="169"/>
    </row>
    <row r="9" spans="3:15" ht="100.5" customHeight="1" thickBot="1">
      <c r="C9" s="190"/>
      <c r="D9" s="192"/>
      <c r="E9" s="89" t="s">
        <v>115</v>
      </c>
      <c r="F9" s="90" t="s">
        <v>116</v>
      </c>
      <c r="G9" s="185"/>
      <c r="H9" s="187" t="s">
        <v>117</v>
      </c>
      <c r="I9" s="187" t="s">
        <v>118</v>
      </c>
      <c r="J9" s="189"/>
      <c r="K9" s="189"/>
      <c r="L9" s="189"/>
      <c r="M9" s="189"/>
      <c r="N9" s="178"/>
      <c r="O9" s="169"/>
    </row>
    <row r="10" spans="3:15" ht="27" customHeight="1" thickBot="1">
      <c r="C10" s="191"/>
      <c r="D10" s="91" t="s">
        <v>119</v>
      </c>
      <c r="E10" s="92" t="s">
        <v>120</v>
      </c>
      <c r="F10" s="92" t="s">
        <v>121</v>
      </c>
      <c r="G10" s="93" t="s">
        <v>122</v>
      </c>
      <c r="H10" s="94" t="s">
        <v>123</v>
      </c>
      <c r="I10" s="95" t="s">
        <v>124</v>
      </c>
      <c r="J10" s="94" t="s">
        <v>125</v>
      </c>
      <c r="K10" s="94" t="s">
        <v>126</v>
      </c>
      <c r="L10" s="95" t="s">
        <v>127</v>
      </c>
      <c r="M10" s="95" t="s">
        <v>128</v>
      </c>
      <c r="N10" s="43" t="s">
        <v>101</v>
      </c>
      <c r="O10" s="24" t="s">
        <v>36</v>
      </c>
    </row>
    <row r="11" spans="3:15" ht="25.5">
      <c r="C11" s="119">
        <f>+'جدول 4'!B11/'جدول 4'!B28*100</f>
        <v>1.4672059399566904</v>
      </c>
      <c r="D11" s="120">
        <f>+'جدول 4'!C11/'جدول 4'!C28*100</f>
        <v>0</v>
      </c>
      <c r="E11" s="120">
        <f>+'جدول 4'!D11/'جدول 4'!D28*100</f>
        <v>0</v>
      </c>
      <c r="F11" s="120">
        <f>+'جدول 4'!E11/'جدول 4'!E28*100</f>
        <v>0</v>
      </c>
      <c r="G11" s="120">
        <f>+'جدول 4'!F11/'جدول 4'!F28*100</f>
        <v>0</v>
      </c>
      <c r="H11" s="120">
        <f>+'جدول 4'!G11/'جدول 4'!G28*100</f>
        <v>0</v>
      </c>
      <c r="I11" s="120">
        <f>+'جدول 4'!H11/'جدول 4'!H28*100</f>
        <v>0</v>
      </c>
      <c r="J11" s="120">
        <f>+'جدول 4'!I11/'جدول 4'!I28*100</f>
        <v>0</v>
      </c>
      <c r="K11" s="120">
        <f>+'جدول 4'!J11/'جدول 4'!J28*100</f>
        <v>0</v>
      </c>
      <c r="L11" s="120">
        <f>+'جدول 4'!K11/'جدول 4'!K28*100</f>
        <v>0</v>
      </c>
      <c r="M11" s="121">
        <f>+'جدول 4'!L11/'جدول 4'!L28*100</f>
        <v>6.955675257248293</v>
      </c>
      <c r="N11" s="101" t="s">
        <v>35</v>
      </c>
      <c r="O11" s="102" t="s">
        <v>21</v>
      </c>
    </row>
    <row r="12" spans="3:15" ht="25.5">
      <c r="C12" s="122">
        <f>+'جدول 4'!B12/'جدول 4'!B28*100</f>
        <v>10.962991159424258</v>
      </c>
      <c r="D12" s="123">
        <f>+'جدول 4'!C12/'جدول 4'!C28*100</f>
        <v>0</v>
      </c>
      <c r="E12" s="123">
        <f>+'جدول 4'!D12/'جدول 4'!D28*100</f>
        <v>0</v>
      </c>
      <c r="F12" s="123">
        <f>+'جدول 4'!E12/'جدول 4'!E28*100</f>
        <v>0</v>
      </c>
      <c r="G12" s="123">
        <f>+'جدول 4'!F12/'جدول 4'!F28*100</f>
        <v>0</v>
      </c>
      <c r="H12" s="123">
        <f>+'جدول 4'!G12/'جدول 4'!G28*100</f>
        <v>0</v>
      </c>
      <c r="I12" s="123">
        <f>+'جدول 4'!H12/'جدول 4'!H28*100</f>
        <v>0</v>
      </c>
      <c r="J12" s="123">
        <f>+'جدول 4'!I12/'جدول 4'!I28*100</f>
        <v>0</v>
      </c>
      <c r="K12" s="123">
        <f>+'جدول 4'!J12/'جدول 4'!J28*100</f>
        <v>0</v>
      </c>
      <c r="L12" s="123">
        <f>+'جدول 4'!K12/'جدول 4'!K28*100</f>
        <v>0</v>
      </c>
      <c r="M12" s="124">
        <f>+'جدول 4'!L12/'جدول 4'!L28*100</f>
        <v>51.9729400463646</v>
      </c>
      <c r="N12" s="103" t="s">
        <v>34</v>
      </c>
      <c r="O12" s="104" t="s">
        <v>20</v>
      </c>
    </row>
    <row r="13" spans="3:15" ht="25.5">
      <c r="C13" s="122">
        <f>+'جدول 4'!B13/'جدول 4'!B28*100</f>
        <v>1.660647616013026</v>
      </c>
      <c r="D13" s="123">
        <f>+'جدول 4'!C13/'جدول 4'!C28*100</f>
        <v>0</v>
      </c>
      <c r="E13" s="123">
        <f>+'جدول 4'!D13/'جدول 4'!D28*100</f>
        <v>0</v>
      </c>
      <c r="F13" s="123">
        <f>+'جدول 4'!E13/'جدول 4'!E28*100</f>
        <v>0</v>
      </c>
      <c r="G13" s="123">
        <f>+'جدول 4'!F13/'جدول 4'!F28*100</f>
        <v>0</v>
      </c>
      <c r="H13" s="123">
        <f>+'جدول 4'!G13/'جدول 4'!G28*100</f>
        <v>0.945049118215186</v>
      </c>
      <c r="I13" s="123">
        <f>+'جدول 4'!H13/'جدول 4'!H28*100</f>
        <v>11.777004618052132</v>
      </c>
      <c r="J13" s="123">
        <f>+'جدول 4'!I13/'جدول 4'!I28*100</f>
        <v>0.11423761435619317</v>
      </c>
      <c r="K13" s="123">
        <f>+'جدول 4'!J13/'جدول 4'!J28*100</f>
        <v>0</v>
      </c>
      <c r="L13" s="123">
        <f>+'جدول 4'!K13/'جدول 4'!K28*100</f>
        <v>0</v>
      </c>
      <c r="M13" s="124">
        <f>+'جدول 4'!L13/'جدول 4'!L28*100</f>
        <v>0.0990474694906758</v>
      </c>
      <c r="N13" s="103" t="s">
        <v>33</v>
      </c>
      <c r="O13" s="105" t="s">
        <v>19</v>
      </c>
    </row>
    <row r="14" spans="3:15" ht="25.5">
      <c r="C14" s="122">
        <f>+'جدول 4'!B14/'جدول 4'!B28*100</f>
        <v>4.289114712022776</v>
      </c>
      <c r="D14" s="123">
        <f>+'جدول 4'!C14/'جدول 4'!C28*100</f>
        <v>0</v>
      </c>
      <c r="E14" s="123">
        <f>+'جدول 4'!D14/'جدول 4'!D28*100</f>
        <v>0.0010166988095596447</v>
      </c>
      <c r="F14" s="123">
        <f>+'جدول 4'!E14/'جدول 4'!E28*100</f>
        <v>0</v>
      </c>
      <c r="G14" s="123">
        <f>+'جدول 4'!F14/'جدول 4'!F28*100</f>
        <v>0</v>
      </c>
      <c r="H14" s="123">
        <f>+'جدول 4'!G14/'جدول 4'!G28*100</f>
        <v>0.04996694339581871</v>
      </c>
      <c r="I14" s="123">
        <f>+'جدول 4'!H14/'جدول 4'!H28*100</f>
        <v>0</v>
      </c>
      <c r="J14" s="123">
        <f>+'جدول 4'!I14/'جدول 4'!I28*100</f>
        <v>0</v>
      </c>
      <c r="K14" s="123">
        <f>+'جدول 4'!J14/'جدول 4'!J28*100</f>
        <v>0</v>
      </c>
      <c r="L14" s="123">
        <f>+'جدول 4'!K14/'جدول 4'!K28*100</f>
        <v>0</v>
      </c>
      <c r="M14" s="124">
        <f>+'جدول 4'!L14/'جدول 4'!L28*100</f>
        <v>20.179427603275492</v>
      </c>
      <c r="N14" s="103" t="s">
        <v>32</v>
      </c>
      <c r="O14" s="105" t="s">
        <v>129</v>
      </c>
    </row>
    <row r="15" spans="3:15" ht="25.5">
      <c r="C15" s="122">
        <f>+'جدول 4'!B15/'جدول 4'!B28*100</f>
        <v>0.8550769875270677</v>
      </c>
      <c r="D15" s="123">
        <f>+'جدول 4'!C15/'جدول 4'!C28*100</f>
        <v>0</v>
      </c>
      <c r="E15" s="123">
        <f>+'جدول 4'!D15/'جدول 4'!D28*100</f>
        <v>0</v>
      </c>
      <c r="F15" s="123">
        <f>+'جدول 4'!E15/'جدول 4'!E28*100</f>
        <v>0</v>
      </c>
      <c r="G15" s="123">
        <f>+'جدول 4'!F15/'جدول 4'!F28*100</f>
        <v>0</v>
      </c>
      <c r="H15" s="123">
        <f>+'جدول 4'!G15/'جدول 4'!G28*100</f>
        <v>0</v>
      </c>
      <c r="I15" s="123">
        <f>+'جدول 4'!H15/'جدول 4'!H28*100</f>
        <v>0</v>
      </c>
      <c r="J15" s="123">
        <f>+'جدول 4'!I15/'جدول 4'!I28*100</f>
        <v>74.63937335398569</v>
      </c>
      <c r="K15" s="123">
        <f>+'جدول 4'!J15/'جدول 4'!J28*100</f>
        <v>0</v>
      </c>
      <c r="L15" s="123">
        <f>+'جدول 4'!K15/'جدول 4'!K28*100</f>
        <v>0</v>
      </c>
      <c r="M15" s="124">
        <f>+'جدول 4'!L15/'جدول 4'!L28*100</f>
        <v>2.68007219219897</v>
      </c>
      <c r="N15" s="103" t="s">
        <v>31</v>
      </c>
      <c r="O15" s="105" t="s">
        <v>18</v>
      </c>
    </row>
    <row r="16" spans="3:15" ht="31.5" customHeight="1">
      <c r="C16" s="122">
        <f>+'جدول 4'!B16/'جدول 4'!B28*100</f>
        <v>0.08109983770730264</v>
      </c>
      <c r="D16" s="123">
        <f>+'جدول 4'!C16/'جدول 4'!C28*100</f>
        <v>0</v>
      </c>
      <c r="E16" s="123">
        <f>+'جدول 4'!D16/'جدول 4'!D28*100</f>
        <v>0</v>
      </c>
      <c r="F16" s="123">
        <f>+'جدول 4'!E16/'جدول 4'!E28*100</f>
        <v>0</v>
      </c>
      <c r="G16" s="123">
        <f>+'جدول 4'!F16/'جدول 4'!F28*100</f>
        <v>0</v>
      </c>
      <c r="H16" s="123">
        <f>+'جدول 4'!G16/'جدول 4'!G28*100</f>
        <v>0.004761704360481773</v>
      </c>
      <c r="I16" s="123">
        <f>+'جدول 4'!H16/'جدول 4'!H28*100</f>
        <v>0</v>
      </c>
      <c r="J16" s="123">
        <f>+'جدول 4'!I16/'جدول 4'!I28*100</f>
        <v>0.05860931654470044</v>
      </c>
      <c r="K16" s="123">
        <f>+'جدول 4'!J16/'جدول 4'!J28*100</f>
        <v>0</v>
      </c>
      <c r="L16" s="123">
        <f>+'جدول 4'!K16/'جدول 4'!K28*100</f>
        <v>0</v>
      </c>
      <c r="M16" s="124">
        <f>+'جدول 4'!L16/'جدول 4'!L28*100</f>
        <v>0.3687184838270192</v>
      </c>
      <c r="N16" s="103" t="s">
        <v>141</v>
      </c>
      <c r="O16" s="106" t="s">
        <v>131</v>
      </c>
    </row>
    <row r="17" spans="3:15" ht="23.25">
      <c r="C17" s="122">
        <f>+'جدول 4'!B17/'جدول 4'!B28*100</f>
        <v>0.13142630815797157</v>
      </c>
      <c r="D17" s="123">
        <f>+'جدول 4'!C17/'جدول 4'!C28*100</f>
        <v>0</v>
      </c>
      <c r="E17" s="123">
        <f>+'جدول 4'!D17/'جدول 4'!D28*100</f>
        <v>0</v>
      </c>
      <c r="F17" s="123">
        <f>+'جدول 4'!E17/'جدول 4'!E28*100</f>
        <v>0</v>
      </c>
      <c r="G17" s="123">
        <f>+'جدول 4'!F17/'جدول 4'!F28*100</f>
        <v>0</v>
      </c>
      <c r="H17" s="123">
        <f>+'جدول 4'!G17/'جدول 4'!G28*100</f>
        <v>0.003061456788980643</v>
      </c>
      <c r="I17" s="123">
        <f>+'جدول 4'!H17/'جدول 4'!H28*100</f>
        <v>0</v>
      </c>
      <c r="J17" s="123">
        <f>+'جدول 4'!I17/'جدول 4'!I28*100</f>
        <v>16.762592074797624</v>
      </c>
      <c r="K17" s="123">
        <f>+'جدول 4'!J17/'جدول 4'!J28*100</f>
        <v>0</v>
      </c>
      <c r="L17" s="123">
        <f>+'جدول 4'!K17/'جدول 4'!K28*100</f>
        <v>100</v>
      </c>
      <c r="M17" s="124">
        <f>+'جدول 4'!L17/'جدول 4'!L28*100</f>
        <v>0</v>
      </c>
      <c r="N17" s="107" t="s">
        <v>30</v>
      </c>
      <c r="O17" s="106" t="s">
        <v>132</v>
      </c>
    </row>
    <row r="18" spans="3:15" ht="23.25">
      <c r="C18" s="122">
        <f>+'جدول 4'!B18/'جدول 4'!B28*100</f>
        <v>6.140229937393988</v>
      </c>
      <c r="D18" s="123">
        <f>+'جدول 4'!C18/'جدول 4'!C28*100</f>
        <v>0</v>
      </c>
      <c r="E18" s="123">
        <f>+'جدول 4'!D18/'جدول 4'!D28*100</f>
        <v>0</v>
      </c>
      <c r="F18" s="123">
        <f>+'جدول 4'!E18/'جدول 4'!E28*100</f>
        <v>0</v>
      </c>
      <c r="G18" s="123">
        <f>+'جدول 4'!F18/'جدول 4'!F28*100</f>
        <v>0</v>
      </c>
      <c r="H18" s="123">
        <f>+'جدول 4'!G18/'جدول 4'!G28*100</f>
        <v>3.852981666695632</v>
      </c>
      <c r="I18" s="123">
        <f>+'جدول 4'!H18/'جدول 4'!H28*100</f>
        <v>9.174479881392855</v>
      </c>
      <c r="J18" s="123">
        <f>+'جدول 4'!I18/'جدول 4'!I28*100</f>
        <v>5.540673929707868</v>
      </c>
      <c r="K18" s="123">
        <f>+'جدول 4'!J18/'جدول 4'!J28*100</f>
        <v>66.8664282599649</v>
      </c>
      <c r="L18" s="123">
        <f>+'جدول 4'!K18/'جدول 4'!K28*100</f>
        <v>0</v>
      </c>
      <c r="M18" s="124">
        <f>+'جدول 4'!L18/'جدول 4'!L28*100</f>
        <v>13.120588603598819</v>
      </c>
      <c r="N18" s="107" t="s">
        <v>29</v>
      </c>
      <c r="O18" s="105" t="s">
        <v>133</v>
      </c>
    </row>
    <row r="19" spans="3:15" ht="33.75">
      <c r="C19" s="122">
        <f>+'جدول 4'!B19/'جدول 4'!B28*100</f>
        <v>9.170627668610246</v>
      </c>
      <c r="D19" s="123">
        <f>+'جدول 4'!C19/'جدول 4'!C28*100</f>
        <v>0</v>
      </c>
      <c r="E19" s="123">
        <f>+'جدول 4'!D19/'جدول 4'!D28*100</f>
        <v>0</v>
      </c>
      <c r="F19" s="123">
        <f>+'جدول 4'!E19/'جدول 4'!E28*100</f>
        <v>0</v>
      </c>
      <c r="G19" s="123">
        <f>+'جدول 4'!F19/'جدول 4'!F28*100</f>
        <v>0</v>
      </c>
      <c r="H19" s="123">
        <f>+'جدول 4'!G19/'جدول 4'!G28*100</f>
        <v>3.261842706920843</v>
      </c>
      <c r="I19" s="123">
        <f>+'جدول 4'!H19/'جدول 4'!H28*100</f>
        <v>69.63604373221317</v>
      </c>
      <c r="J19" s="123">
        <f>+'جدول 4'!I19/'جدول 4'!I28*100</f>
        <v>2.8845137106079126</v>
      </c>
      <c r="K19" s="123">
        <f>+'جدول 4'!J19/'جدول 4'!J28*100</f>
        <v>33.133571740035094</v>
      </c>
      <c r="L19" s="123">
        <f>+'جدول 4'!K19/'جدول 4'!K28*100</f>
        <v>0</v>
      </c>
      <c r="M19" s="124">
        <f>+'جدول 4'!L19/'جدول 4'!L28*100</f>
        <v>4.528917250131418</v>
      </c>
      <c r="N19" s="107" t="s">
        <v>28</v>
      </c>
      <c r="O19" s="105" t="s">
        <v>134</v>
      </c>
    </row>
    <row r="20" spans="3:15" ht="33.75">
      <c r="C20" s="122">
        <f>+'جدول 4'!B20/'جدول 4'!B28*100</f>
        <v>1.3428842593343788</v>
      </c>
      <c r="D20" s="123">
        <f>+'جدول 4'!C20/'جدول 4'!C28*100</f>
        <v>0</v>
      </c>
      <c r="E20" s="123">
        <f>+'جدول 4'!D20/'جدول 4'!D28*100</f>
        <v>7.8076487992948005</v>
      </c>
      <c r="F20" s="123">
        <f>+'جدول 4'!E20/'جدول 4'!E28*100</f>
        <v>0</v>
      </c>
      <c r="G20" s="123">
        <f>+'جدول 4'!F20/'جدول 4'!F28*100</f>
        <v>0</v>
      </c>
      <c r="H20" s="123">
        <f>+'جدول 4'!G20/'جدول 4'!G28*100</f>
        <v>1.5064686670589835</v>
      </c>
      <c r="I20" s="123">
        <f>+'جدول 4'!H20/'جدول 4'!H28*100</f>
        <v>0</v>
      </c>
      <c r="J20" s="123">
        <f>+'جدول 4'!I20/'جدول 4'!I28*100</f>
        <v>0</v>
      </c>
      <c r="K20" s="123">
        <f>+'جدول 4'!J20/'جدول 4'!J28*100</f>
        <v>0</v>
      </c>
      <c r="L20" s="123">
        <f>+'جدول 4'!K20/'جدول 4'!K28*100</f>
        <v>0</v>
      </c>
      <c r="M20" s="124">
        <f>+'جدول 4'!L20/'جدول 4'!L28*100</f>
        <v>0</v>
      </c>
      <c r="N20" s="107" t="s">
        <v>27</v>
      </c>
      <c r="O20" s="105" t="s">
        <v>148</v>
      </c>
    </row>
    <row r="21" spans="3:15" ht="33.75">
      <c r="C21" s="122">
        <f>+'جدول 4'!B21/'جدول 4'!B28*100</f>
        <v>1.3797907534455833</v>
      </c>
      <c r="D21" s="123">
        <f>+'جدول 4'!C21/'جدول 4'!C28*100</f>
        <v>0</v>
      </c>
      <c r="E21" s="123">
        <f>+'جدول 4'!D21/'جدول 4'!D28*100</f>
        <v>2.9974673138311405</v>
      </c>
      <c r="F21" s="123">
        <f>+'جدول 4'!E21/'جدول 4'!E28*100</f>
        <v>0</v>
      </c>
      <c r="G21" s="123">
        <f>+'جدول 4'!F21/'جدول 4'!F28*100</f>
        <v>0</v>
      </c>
      <c r="H21" s="123">
        <f>+'جدول 4'!G21/'جدول 4'!G28*100</f>
        <v>1.9075173114392756</v>
      </c>
      <c r="I21" s="123">
        <f>+'جدول 4'!H21/'جدول 4'!H28*100</f>
        <v>0</v>
      </c>
      <c r="J21" s="123">
        <f>+'جدول 4'!I21/'جدول 4'!I28*100</f>
        <v>0</v>
      </c>
      <c r="K21" s="123">
        <f>+'جدول 4'!J21/'جدول 4'!J28*100</f>
        <v>0</v>
      </c>
      <c r="L21" s="123">
        <f>+'جدول 4'!K21/'جدول 4'!K28*100</f>
        <v>0</v>
      </c>
      <c r="M21" s="124">
        <f>+'جدول 4'!L21/'جدول 4'!L28*100</f>
        <v>0</v>
      </c>
      <c r="N21" s="107" t="s">
        <v>26</v>
      </c>
      <c r="O21" s="105" t="s">
        <v>149</v>
      </c>
    </row>
    <row r="22" spans="3:15" ht="33.75">
      <c r="C22" s="122">
        <f>+'جدول 4'!B22/'جدول 4'!B28*100</f>
        <v>57.486484772962655</v>
      </c>
      <c r="D22" s="123">
        <f>+'جدول 4'!C22/'جدول 4'!C28*100</f>
        <v>0</v>
      </c>
      <c r="E22" s="123">
        <f>+'جدول 4'!D22/'جدول 4'!D28*100</f>
        <v>0</v>
      </c>
      <c r="F22" s="123">
        <f>+'جدول 4'!E22/'جدول 4'!E28*100</f>
        <v>0</v>
      </c>
      <c r="G22" s="123">
        <f>+'جدول 4'!F22/'جدول 4'!F28*100</f>
        <v>0</v>
      </c>
      <c r="H22" s="123">
        <f>+'جدول 4'!G22/'جدول 4'!G28*100</f>
        <v>88.41181348639141</v>
      </c>
      <c r="I22" s="123">
        <f>+'جدول 4'!H22/'جدول 4'!H28*100</f>
        <v>0</v>
      </c>
      <c r="J22" s="123">
        <f>+'جدول 4'!I22/'جدول 4'!I28*100</f>
        <v>0</v>
      </c>
      <c r="K22" s="123">
        <f>+'جدول 4'!J22/'جدول 4'!J28*100</f>
        <v>0</v>
      </c>
      <c r="L22" s="123">
        <f>+'جدول 4'!K22/'جدول 4'!K28*100</f>
        <v>0</v>
      </c>
      <c r="M22" s="124">
        <f>+'جدول 4'!L22/'جدول 4'!L28*100</f>
        <v>0</v>
      </c>
      <c r="N22" s="107" t="s">
        <v>25</v>
      </c>
      <c r="O22" s="105" t="s">
        <v>135</v>
      </c>
    </row>
    <row r="23" spans="3:15" ht="33.75">
      <c r="C23" s="122">
        <f>+'جدول 4'!B23/'جدول 4'!B28*100</f>
        <v>0.11561555667412231</v>
      </c>
      <c r="D23" s="123">
        <f>+'جدول 4'!C23/'جدول 4'!C28*100</f>
        <v>0</v>
      </c>
      <c r="E23" s="123">
        <f>+'جدول 4'!D23/'جدول 4'!D28*100</f>
        <v>1.3379860685729228</v>
      </c>
      <c r="F23" s="123">
        <f>+'جدول 4'!E23/'جدول 4'!E28*100</f>
        <v>100</v>
      </c>
      <c r="G23" s="123">
        <f>+'جدول 4'!F23/'جدول 4'!F28*100</f>
        <v>100</v>
      </c>
      <c r="H23" s="123">
        <f>+'جدول 4'!G23/'جدول 4'!G28*100</f>
        <v>0.05486996674622154</v>
      </c>
      <c r="I23" s="123">
        <f>+'جدول 4'!H23/'جدول 4'!H28*100</f>
        <v>0</v>
      </c>
      <c r="J23" s="123">
        <f>+'جدول 4'!I23/'جدول 4'!I28*100</f>
        <v>0</v>
      </c>
      <c r="K23" s="123">
        <f>+'جدول 4'!J23/'جدول 4'!J28*100</f>
        <v>0</v>
      </c>
      <c r="L23" s="123">
        <f>+'جدول 4'!K23/'جدول 4'!K28*100</f>
        <v>0</v>
      </c>
      <c r="M23" s="124">
        <f>+'جدول 4'!L23/'جدول 4'!L28*100</f>
        <v>0.08352798682077445</v>
      </c>
      <c r="N23" s="107" t="s">
        <v>24</v>
      </c>
      <c r="O23" s="105" t="s">
        <v>136</v>
      </c>
    </row>
    <row r="24" spans="3:15" ht="33.75">
      <c r="C24" s="122">
        <f>+'جدول 4'!B24/'جدول 4'!B28*100</f>
        <v>0.8190681181452639</v>
      </c>
      <c r="D24" s="123">
        <f>+'جدول 4'!C24/'جدول 4'!C28*100</f>
        <v>0</v>
      </c>
      <c r="E24" s="123">
        <f>+'جدول 4'!D24/'جدول 4'!D28*100</f>
        <v>0</v>
      </c>
      <c r="F24" s="123">
        <f>+'جدول 4'!E24/'جدول 4'!E28*100</f>
        <v>0</v>
      </c>
      <c r="G24" s="123">
        <f>+'جدول 4'!F24/'جدول 4'!F28*100</f>
        <v>0</v>
      </c>
      <c r="H24" s="123">
        <f>+'جدول 4'!G24/'جدول 4'!G28*100</f>
        <v>0</v>
      </c>
      <c r="I24" s="123">
        <f>+'جدول 4'!H24/'جدول 4'!H28*100</f>
        <v>9.412471768341844</v>
      </c>
      <c r="J24" s="123">
        <f>+'جدول 4'!I24/'جدول 4'!I28*100</f>
        <v>0</v>
      </c>
      <c r="K24" s="123">
        <f>+'جدول 4'!J24/'جدول 4'!J28*100</f>
        <v>0</v>
      </c>
      <c r="L24" s="123">
        <f>+'جدول 4'!K24/'جدول 4'!K28*100</f>
        <v>0</v>
      </c>
      <c r="M24" s="124">
        <f>+'جدول 4'!L24/'جدول 4'!L28*100</f>
        <v>0</v>
      </c>
      <c r="N24" s="107" t="s">
        <v>23</v>
      </c>
      <c r="O24" s="105" t="s">
        <v>137</v>
      </c>
    </row>
    <row r="25" spans="3:15" ht="33.75">
      <c r="C25" s="122">
        <f>+'جدول 4'!B25/'جدول 4'!B28*100</f>
        <v>0.007558943860803979</v>
      </c>
      <c r="D25" s="123">
        <f>+'جدول 4'!C25/'جدول 4'!C28*100</f>
        <v>0</v>
      </c>
      <c r="E25" s="123">
        <f>+'جدول 4'!D25/'جدول 4'!D28*100</f>
        <v>0.16242214655469234</v>
      </c>
      <c r="F25" s="123">
        <f>+'جدول 4'!E25/'جدول 4'!E28*100</f>
        <v>0</v>
      </c>
      <c r="G25" s="123">
        <f>+'جدول 4'!F25/'جدول 4'!F28*100</f>
        <v>0</v>
      </c>
      <c r="H25" s="123">
        <f>+'جدول 4'!G25/'جدول 4'!G28*100</f>
        <v>0</v>
      </c>
      <c r="I25" s="123">
        <f>+'جدول 4'!H25/'جدول 4'!H28*100</f>
        <v>0</v>
      </c>
      <c r="J25" s="123">
        <f>+'جدول 4'!I25/'جدول 4'!I28*100</f>
        <v>0</v>
      </c>
      <c r="K25" s="123">
        <f>+'جدول 4'!J25/'جدول 4'!J28*100</f>
        <v>0</v>
      </c>
      <c r="L25" s="123">
        <f>+'جدول 4'!K25/'جدول 4'!K28*100</f>
        <v>0</v>
      </c>
      <c r="M25" s="124">
        <f>+'جدول 4'!L25/'جدول 4'!L28*100</f>
        <v>0</v>
      </c>
      <c r="N25" s="107" t="s">
        <v>130</v>
      </c>
      <c r="O25" s="105" t="s">
        <v>140</v>
      </c>
    </row>
    <row r="26" spans="3:15" ht="30.75" customHeight="1">
      <c r="C26" s="122">
        <f>+'جدول 4'!B26/'جدول 4'!B28*100</f>
        <v>4.084577003690366</v>
      </c>
      <c r="D26" s="123">
        <f>+'جدول 4'!C26/'جدول 4'!C28*100</f>
        <v>0</v>
      </c>
      <c r="E26" s="123">
        <f>+'جدول 4'!D26/'جدول 4'!D28*100</f>
        <v>87.6934589729369</v>
      </c>
      <c r="F26" s="123">
        <f>+'جدول 4'!E26/'جدول 4'!E28*100</f>
        <v>0</v>
      </c>
      <c r="G26" s="123">
        <f>+'جدول 4'!F26/'جدول 4'!F28*100</f>
        <v>0</v>
      </c>
      <c r="H26" s="123">
        <f>+'جدول 4'!G26/'جدول 4'!G28*100</f>
        <v>0.001666971987168947</v>
      </c>
      <c r="I26" s="123">
        <f>+'جدول 4'!H26/'جدول 4'!H28*100</f>
        <v>0</v>
      </c>
      <c r="J26" s="123">
        <f>+'جدول 4'!I26/'جدول 4'!I28*100</f>
        <v>0</v>
      </c>
      <c r="K26" s="123">
        <f>+'جدول 4'!J26/'جدول 4'!J28*100</f>
        <v>0</v>
      </c>
      <c r="L26" s="123">
        <f>+'جدول 4'!K26/'جدول 4'!K28*100</f>
        <v>0</v>
      </c>
      <c r="M26" s="124">
        <f>+'جدول 4'!L26/'جدول 4'!L28*100</f>
        <v>0.011085107043944522</v>
      </c>
      <c r="N26" s="107" t="s">
        <v>143</v>
      </c>
      <c r="O26" s="105" t="s">
        <v>142</v>
      </c>
    </row>
    <row r="27" spans="3:15" ht="32.25" customHeight="1" thickBot="1">
      <c r="C27" s="122">
        <f>+'جدول 4'!B27/'جدول 4'!B28*100</f>
        <v>0.005600425073502433</v>
      </c>
      <c r="D27" s="123">
        <f>+'جدول 4'!C27/'جدول 4'!C28*100</f>
        <v>100</v>
      </c>
      <c r="E27" s="123">
        <f>+'جدول 4'!D27/'جدول 4'!D28*100</f>
        <v>0</v>
      </c>
      <c r="F27" s="123">
        <f>+'جدول 4'!E27/'جدول 4'!E28*100</f>
        <v>0</v>
      </c>
      <c r="G27" s="123">
        <f>+'جدول 4'!F27/'جدول 4'!F28*100</f>
        <v>0</v>
      </c>
      <c r="H27" s="123">
        <f>+'جدول 4'!G27/'جدول 4'!G28*100</f>
        <v>0</v>
      </c>
      <c r="I27" s="123">
        <f>+'جدول 4'!H27/'جدول 4'!H28*100</f>
        <v>0</v>
      </c>
      <c r="J27" s="123">
        <f>+'جدول 4'!I27/'جدول 4'!I28*100</f>
        <v>0</v>
      </c>
      <c r="K27" s="123">
        <f>+'جدول 4'!J27/'جدول 4'!J28*100</f>
        <v>0</v>
      </c>
      <c r="L27" s="123">
        <f>+'جدول 4'!K27/'جدول 4'!K28*100</f>
        <v>0</v>
      </c>
      <c r="M27" s="124">
        <f>+'جدول 4'!L27/'جدول 4'!L28*100</f>
        <v>0</v>
      </c>
      <c r="N27" s="108" t="s">
        <v>22</v>
      </c>
      <c r="O27" s="105" t="s">
        <v>138</v>
      </c>
    </row>
    <row r="28" spans="3:15" ht="29.25" customHeight="1" thickBot="1">
      <c r="C28" s="72">
        <f>SUM(C11:C27)</f>
        <v>100</v>
      </c>
      <c r="D28" s="73">
        <f aca="true" t="shared" si="0" ref="D28:M28">SUM(D11:D27)</f>
        <v>100</v>
      </c>
      <c r="E28" s="73">
        <f t="shared" si="0"/>
        <v>100.00000000000001</v>
      </c>
      <c r="F28" s="73">
        <f t="shared" si="0"/>
        <v>100</v>
      </c>
      <c r="G28" s="73">
        <f t="shared" si="0"/>
        <v>100</v>
      </c>
      <c r="H28" s="73">
        <f t="shared" si="0"/>
        <v>100</v>
      </c>
      <c r="I28" s="73">
        <f t="shared" si="0"/>
        <v>100</v>
      </c>
      <c r="J28" s="73">
        <f t="shared" si="0"/>
        <v>100</v>
      </c>
      <c r="K28" s="73">
        <f t="shared" si="0"/>
        <v>100</v>
      </c>
      <c r="L28" s="73">
        <f t="shared" si="0"/>
        <v>100</v>
      </c>
      <c r="M28" s="74">
        <f t="shared" si="0"/>
        <v>99.99999999999999</v>
      </c>
      <c r="N28" s="109"/>
      <c r="O28" s="110"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&amp;L&amp;"Arial,Bold"&amp;18 115</oddFooter>
  </headerFooter>
  <drawing r:id="rId3"/>
  <legacyDrawing r:id="rId2"/>
</worksheet>
</file>

<file path=xl/worksheets/sheet12.xml><?xml version="1.0" encoding="utf-8"?>
<worksheet xmlns="http://schemas.openxmlformats.org/spreadsheetml/2006/main" xmlns:r="http://schemas.openxmlformats.org/officeDocument/2006/relationships">
  <dimension ref="C4:O28"/>
  <sheetViews>
    <sheetView zoomScalePageLayoutView="0" workbookViewId="0" topLeftCell="N4">
      <selection activeCell="O4" sqref="O4"/>
    </sheetView>
  </sheetViews>
  <sheetFormatPr defaultColWidth="9.140625" defaultRowHeight="12.75"/>
  <cols>
    <col min="3" max="5" width="15.7109375" style="0" customWidth="1"/>
    <col min="6" max="6" width="17.8515625" style="0" customWidth="1"/>
    <col min="7" max="10" width="15.7109375" style="0" customWidth="1"/>
    <col min="11" max="11" width="17.7109375" style="0" customWidth="1"/>
    <col min="12" max="13" width="15.7109375" style="0" customWidth="1"/>
    <col min="15" max="15" width="55.8515625" style="0" customWidth="1"/>
  </cols>
  <sheetData>
    <row r="4" spans="3:15" ht="23.25">
      <c r="C4" s="114" t="s">
        <v>150</v>
      </c>
      <c r="D4" s="15"/>
      <c r="E4" s="15"/>
      <c r="F4" s="15"/>
      <c r="G4" s="15"/>
      <c r="H4" s="15"/>
      <c r="I4" s="15"/>
      <c r="J4" s="15"/>
      <c r="K4" s="15"/>
      <c r="L4" s="15"/>
      <c r="M4" s="15"/>
      <c r="N4" s="15"/>
      <c r="O4" s="113" t="s">
        <v>158</v>
      </c>
    </row>
    <row r="5" spans="3:15" ht="18.75" thickBot="1">
      <c r="C5" s="1"/>
      <c r="D5" s="15"/>
      <c r="E5" s="15"/>
      <c r="F5" s="15"/>
      <c r="G5" s="15"/>
      <c r="H5" s="15"/>
      <c r="I5" s="15"/>
      <c r="J5" s="15"/>
      <c r="K5" s="15"/>
      <c r="L5" s="15"/>
      <c r="M5" s="15"/>
      <c r="N5" s="15"/>
      <c r="O5" s="6"/>
    </row>
    <row r="6" spans="3:15" ht="22.5" customHeight="1" thickBot="1">
      <c r="C6" s="186" t="s">
        <v>1</v>
      </c>
      <c r="D6" s="186" t="s">
        <v>2</v>
      </c>
      <c r="E6" s="193" t="s">
        <v>103</v>
      </c>
      <c r="F6" s="194"/>
      <c r="G6" s="194"/>
      <c r="H6" s="194"/>
      <c r="I6" s="140"/>
      <c r="J6" s="193" t="s">
        <v>104</v>
      </c>
      <c r="K6" s="194"/>
      <c r="L6" s="194"/>
      <c r="M6" s="140"/>
      <c r="N6" s="177" t="s">
        <v>151</v>
      </c>
      <c r="O6" s="167"/>
    </row>
    <row r="7" spans="3:15" ht="21.75" customHeight="1" thickBot="1">
      <c r="C7" s="190"/>
      <c r="D7" s="190"/>
      <c r="E7" s="179" t="s">
        <v>105</v>
      </c>
      <c r="F7" s="180"/>
      <c r="G7" s="180"/>
      <c r="H7" s="180"/>
      <c r="I7" s="181"/>
      <c r="J7" s="182" t="s">
        <v>106</v>
      </c>
      <c r="K7" s="183"/>
      <c r="L7" s="184" t="s">
        <v>107</v>
      </c>
      <c r="M7" s="183"/>
      <c r="N7" s="178"/>
      <c r="O7" s="169"/>
    </row>
    <row r="8" spans="3:15" ht="27.75" customHeight="1" thickBot="1">
      <c r="C8" s="190"/>
      <c r="D8" s="190"/>
      <c r="E8" s="182" t="s">
        <v>108</v>
      </c>
      <c r="F8" s="183"/>
      <c r="G8" s="137" t="s">
        <v>109</v>
      </c>
      <c r="H8" s="186" t="s">
        <v>110</v>
      </c>
      <c r="I8" s="186" t="s">
        <v>111</v>
      </c>
      <c r="J8" s="188" t="s">
        <v>112</v>
      </c>
      <c r="K8" s="188" t="s">
        <v>113</v>
      </c>
      <c r="L8" s="188" t="s">
        <v>147</v>
      </c>
      <c r="M8" s="188" t="s">
        <v>114</v>
      </c>
      <c r="N8" s="178"/>
      <c r="O8" s="169"/>
    </row>
    <row r="9" spans="3:15" ht="90.75" customHeight="1" thickBot="1">
      <c r="C9" s="190"/>
      <c r="D9" s="191"/>
      <c r="E9" s="129" t="s">
        <v>115</v>
      </c>
      <c r="F9" s="75" t="s">
        <v>116</v>
      </c>
      <c r="G9" s="197"/>
      <c r="H9" s="198" t="s">
        <v>117</v>
      </c>
      <c r="I9" s="198" t="s">
        <v>118</v>
      </c>
      <c r="J9" s="196"/>
      <c r="K9" s="196"/>
      <c r="L9" s="196"/>
      <c r="M9" s="196"/>
      <c r="N9" s="178"/>
      <c r="O9" s="169"/>
    </row>
    <row r="10" spans="3:15" ht="26.25" customHeight="1" thickBot="1">
      <c r="C10" s="195"/>
      <c r="D10" s="130" t="s">
        <v>119</v>
      </c>
      <c r="E10" s="127" t="s">
        <v>120</v>
      </c>
      <c r="F10" s="127" t="s">
        <v>121</v>
      </c>
      <c r="G10" s="127" t="s">
        <v>122</v>
      </c>
      <c r="H10" s="127" t="s">
        <v>123</v>
      </c>
      <c r="I10" s="127" t="s">
        <v>124</v>
      </c>
      <c r="J10" s="127" t="s">
        <v>125</v>
      </c>
      <c r="K10" s="127" t="s">
        <v>126</v>
      </c>
      <c r="L10" s="127" t="s">
        <v>127</v>
      </c>
      <c r="M10" s="128" t="s">
        <v>128</v>
      </c>
      <c r="N10" s="43" t="s">
        <v>101</v>
      </c>
      <c r="O10" s="24" t="s">
        <v>36</v>
      </c>
    </row>
    <row r="11" spans="3:15" ht="25.5">
      <c r="C11" s="70">
        <f>SUM(D11:M11)</f>
        <v>100</v>
      </c>
      <c r="D11" s="125">
        <f>+'جدول 4'!C11/'جدول 4'!B11*100</f>
        <v>0</v>
      </c>
      <c r="E11" s="125">
        <f>+'جدول 4'!D11/'جدول 4'!B11*100</f>
        <v>0</v>
      </c>
      <c r="F11" s="125">
        <f>+'جدول 4'!E11/'جدول 4'!B11*100</f>
        <v>0</v>
      </c>
      <c r="G11" s="125">
        <f>+'جدول 4'!F11/'جدول 4'!B11*100</f>
        <v>0</v>
      </c>
      <c r="H11" s="125">
        <f>+'جدول 4'!G11/'جدول 4'!B11*100</f>
        <v>0</v>
      </c>
      <c r="I11" s="125">
        <f>+'جدول 4'!H11/'جدول 4'!B11*100</f>
        <v>0</v>
      </c>
      <c r="J11" s="125">
        <f>+'جدول 4'!I11/'جدول 4'!B11*100</f>
        <v>0</v>
      </c>
      <c r="K11" s="125">
        <f>+'جدول 4'!J11/'جدول 4'!B11*100</f>
        <v>0</v>
      </c>
      <c r="L11" s="125">
        <f>+'جدول 4'!K11/'جدول 4'!B11*100</f>
        <v>0</v>
      </c>
      <c r="M11" s="126">
        <f>+'جدول 4'!L11/'جدول 4'!B11*100</f>
        <v>100</v>
      </c>
      <c r="N11" s="101" t="s">
        <v>35</v>
      </c>
      <c r="O11" s="102" t="s">
        <v>21</v>
      </c>
    </row>
    <row r="12" spans="3:15" ht="25.5">
      <c r="C12" s="71">
        <f aca="true" t="shared" si="0" ref="C12:C28">SUM(D12:M12)</f>
        <v>100</v>
      </c>
      <c r="D12" s="117">
        <f>+'جدول 4'!C12/'جدول 4'!B12*100</f>
        <v>0</v>
      </c>
      <c r="E12" s="117">
        <f>+'جدول 4'!D12/'جدول 4'!B12*100</f>
        <v>0</v>
      </c>
      <c r="F12" s="117">
        <f>+'جدول 4'!E12/'جدول 4'!B12*100</f>
        <v>0</v>
      </c>
      <c r="G12" s="117">
        <f>+'جدول 4'!F12/'جدول 4'!B12*100</f>
        <v>0</v>
      </c>
      <c r="H12" s="117">
        <f>+'جدول 4'!G12/'جدول 4'!B12*100</f>
        <v>0</v>
      </c>
      <c r="I12" s="117">
        <f>+'جدول 4'!H12/'جدول 4'!B12*100</f>
        <v>0</v>
      </c>
      <c r="J12" s="117">
        <f>+'جدول 4'!I12/'جدول 4'!B12*100</f>
        <v>0</v>
      </c>
      <c r="K12" s="117">
        <f>+'جدول 4'!J12/'جدول 4'!B12*100</f>
        <v>0</v>
      </c>
      <c r="L12" s="117">
        <f>+'جدول 4'!K12/'جدول 4'!B12*100</f>
        <v>0</v>
      </c>
      <c r="M12" s="118">
        <f>+'جدول 4'!L12/'جدول 4'!B12*100</f>
        <v>100</v>
      </c>
      <c r="N12" s="103" t="s">
        <v>34</v>
      </c>
      <c r="O12" s="104" t="s">
        <v>20</v>
      </c>
    </row>
    <row r="13" spans="3:15" ht="30" customHeight="1">
      <c r="C13" s="71">
        <f t="shared" si="0"/>
        <v>99.99999999999999</v>
      </c>
      <c r="D13" s="117">
        <f>+'جدول 4'!C13/'جدول 4'!B13*100</f>
        <v>0</v>
      </c>
      <c r="E13" s="117">
        <f>+'جدول 4'!D13/'جدول 4'!B13*100</f>
        <v>0</v>
      </c>
      <c r="F13" s="117">
        <f>+'جدول 4'!E13/'جدول 4'!B13*100</f>
        <v>0</v>
      </c>
      <c r="G13" s="117">
        <f>+'جدول 4'!F13/'جدول 4'!B13*100</f>
        <v>0</v>
      </c>
      <c r="H13" s="117">
        <f>+'جدول 4'!G13/'جدول 4'!B13*100</f>
        <v>37.002609196792626</v>
      </c>
      <c r="I13" s="117">
        <f>+'جدول 4'!H13/'جدول 4'!B13*100</f>
        <v>61.71257868225217</v>
      </c>
      <c r="J13" s="117">
        <f>+'جدول 4'!I13/'جدول 4'!B13*100</f>
        <v>0.026704836389220606</v>
      </c>
      <c r="K13" s="117">
        <f>+'جدول 4'!J13/'جدول 4'!B13*100</f>
        <v>0</v>
      </c>
      <c r="L13" s="117">
        <f>+'جدول 4'!K13/'جدول 4'!B13*100</f>
        <v>0</v>
      </c>
      <c r="M13" s="118">
        <f>+'جدول 4'!L13/'جدول 4'!B13*100</f>
        <v>1.258107284565973</v>
      </c>
      <c r="N13" s="103" t="s">
        <v>33</v>
      </c>
      <c r="O13" s="105" t="s">
        <v>19</v>
      </c>
    </row>
    <row r="14" spans="3:15" ht="25.5">
      <c r="C14" s="71">
        <f t="shared" si="0"/>
        <v>100</v>
      </c>
      <c r="D14" s="117">
        <f>+'جدول 4'!C14/'جدول 4'!B14*100</f>
        <v>0</v>
      </c>
      <c r="E14" s="117">
        <f>+'جدول 4'!D14/'جدول 4'!B14*100</f>
        <v>0.0011031651347224761</v>
      </c>
      <c r="F14" s="117">
        <f>+'جدول 4'!E14/'جدول 4'!B14*100</f>
        <v>0</v>
      </c>
      <c r="G14" s="117">
        <f>+'جدول 4'!F14/'جدول 4'!B14*100</f>
        <v>0</v>
      </c>
      <c r="H14" s="117">
        <f>+'جدول 4'!G14/'جدول 4'!B14*100</f>
        <v>0.757478962853543</v>
      </c>
      <c r="I14" s="117">
        <f>+'جدول 4'!H14/'جدول 4'!B14*100</f>
        <v>0</v>
      </c>
      <c r="J14" s="117">
        <f>+'جدول 4'!I14/'جدول 4'!B14*100</f>
        <v>0</v>
      </c>
      <c r="K14" s="117">
        <f>+'جدول 4'!J14/'جدول 4'!B14*100</f>
        <v>0</v>
      </c>
      <c r="L14" s="117">
        <f>+'جدول 4'!K14/'جدول 4'!B14*100</f>
        <v>0</v>
      </c>
      <c r="M14" s="118">
        <f>+'جدول 4'!L14/'جدول 4'!B14*100</f>
        <v>99.24141787201174</v>
      </c>
      <c r="N14" s="103" t="s">
        <v>32</v>
      </c>
      <c r="O14" s="105" t="s">
        <v>129</v>
      </c>
    </row>
    <row r="15" spans="3:15" ht="25.5">
      <c r="C15" s="71">
        <f t="shared" si="0"/>
        <v>100</v>
      </c>
      <c r="D15" s="117">
        <f>+'جدول 4'!C15/'جدول 4'!B15*100</f>
        <v>0</v>
      </c>
      <c r="E15" s="117">
        <f>+'جدول 4'!D15/'جدول 4'!B15*100</f>
        <v>0</v>
      </c>
      <c r="F15" s="117">
        <f>+'جدول 4'!E15/'جدول 4'!B15*100</f>
        <v>0</v>
      </c>
      <c r="G15" s="117">
        <f>+'جدول 4'!F15/'جدول 4'!B15*100</f>
        <v>0</v>
      </c>
      <c r="H15" s="117">
        <f>+'جدول 4'!G15/'جدول 4'!B15*100</f>
        <v>0</v>
      </c>
      <c r="I15" s="117">
        <f>+'جدول 4'!H15/'جدول 4'!B15*100</f>
        <v>0</v>
      </c>
      <c r="J15" s="117">
        <f>+'جدول 4'!I15/'جدول 4'!B15*100</f>
        <v>33.88605792313265</v>
      </c>
      <c r="K15" s="117">
        <f>+'جدول 4'!J15/'جدول 4'!B15*100</f>
        <v>0</v>
      </c>
      <c r="L15" s="117">
        <f>+'جدول 4'!K15/'جدول 4'!B15*100</f>
        <v>0</v>
      </c>
      <c r="M15" s="118">
        <f>+'جدول 4'!L15/'جدول 4'!B15*100</f>
        <v>66.11394207686736</v>
      </c>
      <c r="N15" s="103" t="s">
        <v>31</v>
      </c>
      <c r="O15" s="105" t="s">
        <v>18</v>
      </c>
    </row>
    <row r="16" spans="3:15" ht="29.25" customHeight="1">
      <c r="C16" s="71">
        <f t="shared" si="0"/>
        <v>100</v>
      </c>
      <c r="D16" s="117">
        <f>+'جدول 4'!C16/'جدول 4'!B16*100</f>
        <v>0</v>
      </c>
      <c r="E16" s="117">
        <f>+'جدول 4'!D16/'جدول 4'!B16*100</f>
        <v>0</v>
      </c>
      <c r="F16" s="117">
        <f>+'جدول 4'!E16/'جدول 4'!B16*100</f>
        <v>0</v>
      </c>
      <c r="G16" s="117">
        <f>+'جدول 4'!F16/'جدول 4'!B16*100</f>
        <v>0</v>
      </c>
      <c r="H16" s="117">
        <f>+'جدول 4'!G16/'جدول 4'!B16*100</f>
        <v>3.8176657071124227</v>
      </c>
      <c r="I16" s="117">
        <f>+'جدول 4'!H16/'جدول 4'!B16*100</f>
        <v>0</v>
      </c>
      <c r="J16" s="117">
        <f>+'جدول 4'!I16/'جدول 4'!B16*100</f>
        <v>0.2805465644377387</v>
      </c>
      <c r="K16" s="117">
        <f>+'جدول 4'!J16/'جدول 4'!B16*100</f>
        <v>0</v>
      </c>
      <c r="L16" s="117">
        <f>+'جدول 4'!K16/'جدول 4'!B16*100</f>
        <v>0</v>
      </c>
      <c r="M16" s="118">
        <f>+'جدول 4'!L16/'جدول 4'!B16*100</f>
        <v>95.90178772844983</v>
      </c>
      <c r="N16" s="103" t="s">
        <v>141</v>
      </c>
      <c r="O16" s="106" t="s">
        <v>131</v>
      </c>
    </row>
    <row r="17" spans="3:15" ht="23.25">
      <c r="C17" s="71">
        <f t="shared" si="0"/>
        <v>100</v>
      </c>
      <c r="D17" s="117">
        <f>+'جدول 4'!C17/'جدول 4'!B17*100</f>
        <v>0</v>
      </c>
      <c r="E17" s="117">
        <f>+'جدول 4'!D17/'جدول 4'!B17*100</f>
        <v>0</v>
      </c>
      <c r="F17" s="117">
        <f>+'جدول 4'!E17/'جدول 4'!B17*100</f>
        <v>0</v>
      </c>
      <c r="G17" s="117">
        <f>+'جدول 4'!F17/'جدول 4'!B17*100</f>
        <v>0</v>
      </c>
      <c r="H17" s="117">
        <f>+'جدول 4'!G17/'جدول 4'!B17*100</f>
        <v>1.5146116030993642</v>
      </c>
      <c r="I17" s="117">
        <f>+'جدول 4'!H17/'جدول 4'!B17*100</f>
        <v>0</v>
      </c>
      <c r="J17" s="117">
        <f>+'جدول 4'!I17/'جدول 4'!B17*100</f>
        <v>49.5127616833078</v>
      </c>
      <c r="K17" s="117">
        <f>+'جدول 4'!J17/'جدول 4'!B17*100</f>
        <v>0</v>
      </c>
      <c r="L17" s="117">
        <f>+'جدول 4'!K17/'جدول 4'!B17*100</f>
        <v>48.97262671359284</v>
      </c>
      <c r="M17" s="118">
        <f>+'جدول 4'!L17/'جدول 4'!B17*100</f>
        <v>0</v>
      </c>
      <c r="N17" s="107" t="s">
        <v>30</v>
      </c>
      <c r="O17" s="106" t="s">
        <v>132</v>
      </c>
    </row>
    <row r="18" spans="3:15" ht="23.25">
      <c r="C18" s="71">
        <f t="shared" si="0"/>
        <v>100</v>
      </c>
      <c r="D18" s="117">
        <f>+'جدول 4'!C18/'جدول 4'!B18*100</f>
        <v>0</v>
      </c>
      <c r="E18" s="117">
        <f>+'جدول 4'!D18/'جدول 4'!B18*100</f>
        <v>0</v>
      </c>
      <c r="F18" s="117">
        <f>+'جدول 4'!E18/'جدول 4'!B18*100</f>
        <v>0</v>
      </c>
      <c r="G18" s="117">
        <f>+'جدول 4'!F18/'جدول 4'!B18*100</f>
        <v>0</v>
      </c>
      <c r="H18" s="117">
        <f>+'جدول 4'!G18/'جدول 4'!B18*100</f>
        <v>40.800713875113985</v>
      </c>
      <c r="I18" s="117">
        <f>+'جدول 4'!H18/'جدول 4'!B18*100</f>
        <v>13.00208954933299</v>
      </c>
      <c r="J18" s="117">
        <f>+'جدول 4'!I18/'جدول 4'!B18*100</f>
        <v>0.35029685695119417</v>
      </c>
      <c r="K18" s="117">
        <f>+'جدول 4'!J18/'جدول 4'!B18*100</f>
        <v>0.7734848512525005</v>
      </c>
      <c r="L18" s="117">
        <f>+'جدول 4'!K18/'جدول 4'!B18*100</f>
        <v>0</v>
      </c>
      <c r="M18" s="118">
        <f>+'جدول 4'!L18/'جدول 4'!B18*100</f>
        <v>45.073414867349335</v>
      </c>
      <c r="N18" s="107" t="s">
        <v>29</v>
      </c>
      <c r="O18" s="105" t="s">
        <v>133</v>
      </c>
    </row>
    <row r="19" spans="3:15" ht="33.75">
      <c r="C19" s="71">
        <f t="shared" si="0"/>
        <v>100</v>
      </c>
      <c r="D19" s="117">
        <f>+'جدول 4'!C19/'جدول 4'!B19*100</f>
        <v>0</v>
      </c>
      <c r="E19" s="117">
        <f>+'جدول 4'!D19/'جدول 4'!B19*100</f>
        <v>0</v>
      </c>
      <c r="F19" s="117">
        <f>+'جدول 4'!E19/'جدول 4'!B19*100</f>
        <v>0</v>
      </c>
      <c r="G19" s="117">
        <f>+'جدول 4'!F19/'جدول 4'!B19*100</f>
        <v>0</v>
      </c>
      <c r="H19" s="117">
        <f>+'جدول 4'!G19/'جدول 4'!B19*100</f>
        <v>23.127005698162478</v>
      </c>
      <c r="I19" s="117">
        <f>+'جدول 4'!H19/'جدول 4'!B19*100</f>
        <v>66.07715913760708</v>
      </c>
      <c r="J19" s="117">
        <f>+'جدول 4'!I19/'جدول 4'!B19*100</f>
        <v>0.1221045448602041</v>
      </c>
      <c r="K19" s="117">
        <f>+'جدول 4'!J19/'جدول 4'!B19*100</f>
        <v>0.25662414473908185</v>
      </c>
      <c r="L19" s="117">
        <f>+'جدول 4'!K19/'جدول 4'!B19*100</f>
        <v>0</v>
      </c>
      <c r="M19" s="118">
        <f>+'جدول 4'!L19/'جدول 4'!B19*100</f>
        <v>10.41710647463116</v>
      </c>
      <c r="N19" s="107" t="s">
        <v>28</v>
      </c>
      <c r="O19" s="105" t="s">
        <v>134</v>
      </c>
    </row>
    <row r="20" spans="3:15" ht="33.75">
      <c r="C20" s="71">
        <f t="shared" si="0"/>
        <v>100</v>
      </c>
      <c r="D20" s="117">
        <f>+'جدول 4'!C20/'جدول 4'!B20*100</f>
        <v>0</v>
      </c>
      <c r="E20" s="117">
        <f>+'جدول 4'!D20/'جدول 4'!B20*100</f>
        <v>27.058116398607197</v>
      </c>
      <c r="F20" s="117">
        <f>+'جدول 4'!E20/'جدول 4'!B20*100</f>
        <v>0</v>
      </c>
      <c r="G20" s="117">
        <f>+'جدول 4'!F20/'جدول 4'!B20*100</f>
        <v>0</v>
      </c>
      <c r="H20" s="117">
        <f>+'جدول 4'!G20/'جدول 4'!B20*100</f>
        <v>72.9418836013928</v>
      </c>
      <c r="I20" s="117">
        <f>+'جدول 4'!H20/'جدول 4'!B20*100</f>
        <v>0</v>
      </c>
      <c r="J20" s="117">
        <f>+'جدول 4'!I20/'جدول 4'!B20*100</f>
        <v>0</v>
      </c>
      <c r="K20" s="117">
        <f>+'جدول 4'!J20/'جدول 4'!B20*100</f>
        <v>0</v>
      </c>
      <c r="L20" s="117">
        <f>+'جدول 4'!K20/'جدول 4'!B20*100</f>
        <v>0</v>
      </c>
      <c r="M20" s="118">
        <f>+'جدول 4'!L20/'جدول 4'!B20*100</f>
        <v>0</v>
      </c>
      <c r="N20" s="107" t="s">
        <v>27</v>
      </c>
      <c r="O20" s="105" t="s">
        <v>148</v>
      </c>
    </row>
    <row r="21" spans="3:15" ht="33" customHeight="1">
      <c r="C21" s="71">
        <f t="shared" si="0"/>
        <v>100</v>
      </c>
      <c r="D21" s="117">
        <f>+'جدول 4'!C21/'جدول 4'!B21*100</f>
        <v>0</v>
      </c>
      <c r="E21" s="117">
        <f>+'جدول 4'!D21/'جدول 4'!B21*100</f>
        <v>10.110138378988987</v>
      </c>
      <c r="F21" s="117">
        <f>+'جدول 4'!E21/'جدول 4'!B21*100</f>
        <v>0</v>
      </c>
      <c r="G21" s="117">
        <f>+'جدول 4'!F21/'جدول 4'!B21*100</f>
        <v>0</v>
      </c>
      <c r="H21" s="117">
        <f>+'جدول 4'!G21/'جدول 4'!B21*100</f>
        <v>89.88986162101101</v>
      </c>
      <c r="I21" s="117">
        <f>+'جدول 4'!H21/'جدول 4'!B21*100</f>
        <v>0</v>
      </c>
      <c r="J21" s="117">
        <f>+'جدول 4'!I21/'جدول 4'!B21*100</f>
        <v>0</v>
      </c>
      <c r="K21" s="117">
        <f>+'جدول 4'!J21/'جدول 4'!B21*100</f>
        <v>0</v>
      </c>
      <c r="L21" s="117">
        <f>+'جدول 4'!K21/'جدول 4'!B21*100</f>
        <v>0</v>
      </c>
      <c r="M21" s="118">
        <f>+'جدول 4'!L21/'جدول 4'!B21*100</f>
        <v>0</v>
      </c>
      <c r="N21" s="107" t="s">
        <v>26</v>
      </c>
      <c r="O21" s="105" t="s">
        <v>149</v>
      </c>
    </row>
    <row r="22" spans="3:15" ht="31.5" customHeight="1">
      <c r="C22" s="71">
        <f t="shared" si="0"/>
        <v>100</v>
      </c>
      <c r="D22" s="117">
        <f>+'جدول 4'!C22/'جدول 4'!B22*100</f>
        <v>0</v>
      </c>
      <c r="E22" s="117">
        <f>+'جدول 4'!D22/'جدول 4'!B22*100</f>
        <v>0</v>
      </c>
      <c r="F22" s="117">
        <f>+'جدول 4'!E22/'جدول 4'!B22*100</f>
        <v>0</v>
      </c>
      <c r="G22" s="117">
        <f>+'جدول 4'!F22/'جدول 4'!B22*100</f>
        <v>0</v>
      </c>
      <c r="H22" s="117">
        <f>+'جدول 4'!G22/'جدول 4'!B22*100</f>
        <v>100</v>
      </c>
      <c r="I22" s="117">
        <f>+'جدول 4'!H22/'جدول 4'!B22*100</f>
        <v>0</v>
      </c>
      <c r="J22" s="117">
        <f>+'جدول 4'!I22/'جدول 4'!B22*100</f>
        <v>0</v>
      </c>
      <c r="K22" s="117">
        <f>+'جدول 4'!J22/'جدول 4'!B22*100</f>
        <v>0</v>
      </c>
      <c r="L22" s="117">
        <f>+'جدول 4'!K22/'جدول 4'!B22*100</f>
        <v>0</v>
      </c>
      <c r="M22" s="118">
        <f>+'جدول 4'!L22/'جدول 4'!B22*100</f>
        <v>0</v>
      </c>
      <c r="N22" s="107" t="s">
        <v>25</v>
      </c>
      <c r="O22" s="105" t="s">
        <v>135</v>
      </c>
    </row>
    <row r="23" spans="3:15" ht="33.75">
      <c r="C23" s="71">
        <f t="shared" si="0"/>
        <v>100</v>
      </c>
      <c r="D23" s="117">
        <f>+'جدول 4'!C23/'جدول 4'!B23*100</f>
        <v>0</v>
      </c>
      <c r="E23" s="117">
        <f>+'جدول 4'!D23/'جدول 4'!B23*100</f>
        <v>53.85812017128009</v>
      </c>
      <c r="F23" s="117">
        <f>+'جدول 4'!E23/'جدول 4'!B23*100</f>
        <v>0.004458116395042017</v>
      </c>
      <c r="G23" s="117">
        <f>+'جدول 4'!F23/'جدول 4'!B23*100</f>
        <v>0.03960044041995958</v>
      </c>
      <c r="H23" s="117">
        <f>+'جدول 4'!G23/'جدول 4'!B23*100</f>
        <v>30.858433552125014</v>
      </c>
      <c r="I23" s="117">
        <f>+'جدول 4'!H23/'جدول 4'!B23*100</f>
        <v>0</v>
      </c>
      <c r="J23" s="117">
        <f>+'جدول 4'!I23/'جدول 4'!B23*100</f>
        <v>0</v>
      </c>
      <c r="K23" s="117">
        <f>+'جدول 4'!J23/'جدول 4'!B23*100</f>
        <v>0</v>
      </c>
      <c r="L23" s="117">
        <f>+'جدول 4'!K23/'جدول 4'!B23*100</f>
        <v>0</v>
      </c>
      <c r="M23" s="118">
        <f>+'جدول 4'!L23/'جدول 4'!B23*100</f>
        <v>15.239387719779899</v>
      </c>
      <c r="N23" s="107" t="s">
        <v>24</v>
      </c>
      <c r="O23" s="105" t="s">
        <v>136</v>
      </c>
    </row>
    <row r="24" spans="3:15" ht="31.5" customHeight="1">
      <c r="C24" s="71">
        <f t="shared" si="0"/>
        <v>100</v>
      </c>
      <c r="D24" s="117">
        <f>+'جدول 4'!C24/'جدول 4'!B24*100</f>
        <v>0</v>
      </c>
      <c r="E24" s="117">
        <f>+'جدول 4'!D24/'جدول 4'!B24*100</f>
        <v>0</v>
      </c>
      <c r="F24" s="117">
        <f>+'جدول 4'!E24/'جدول 4'!B24*100</f>
        <v>0</v>
      </c>
      <c r="G24" s="117">
        <f>+'جدول 4'!F24/'جدول 4'!B24*100</f>
        <v>0</v>
      </c>
      <c r="H24" s="117">
        <f>+'جدول 4'!G24/'جدول 4'!B24*100</f>
        <v>0</v>
      </c>
      <c r="I24" s="117">
        <f>+'جدول 4'!H24/'جدول 4'!B24*100</f>
        <v>100</v>
      </c>
      <c r="J24" s="117">
        <f>+'جدول 4'!I24/'جدول 4'!B24*100</f>
        <v>0</v>
      </c>
      <c r="K24" s="117">
        <f>+'جدول 4'!J24/'جدول 4'!B24*100</f>
        <v>0</v>
      </c>
      <c r="L24" s="117">
        <f>+'جدول 4'!K24/'جدول 4'!B24*100</f>
        <v>0</v>
      </c>
      <c r="M24" s="118">
        <f>+'جدول 4'!L24/'جدول 4'!B24*100</f>
        <v>0</v>
      </c>
      <c r="N24" s="107" t="s">
        <v>23</v>
      </c>
      <c r="O24" s="105" t="s">
        <v>137</v>
      </c>
    </row>
    <row r="25" spans="3:15" ht="33.75">
      <c r="C25" s="71">
        <f t="shared" si="0"/>
        <v>100</v>
      </c>
      <c r="D25" s="117">
        <f>+'جدول 4'!C25/'جدول 4'!B25*100</f>
        <v>0</v>
      </c>
      <c r="E25" s="117">
        <f>+'جدول 4'!D25/'جدول 4'!B25*100</f>
        <v>100</v>
      </c>
      <c r="F25" s="117">
        <f>+'جدول 4'!E25/'جدول 4'!B25*100</f>
        <v>0</v>
      </c>
      <c r="G25" s="117">
        <f>+'جدول 4'!F25/'جدول 4'!B25*100</f>
        <v>0</v>
      </c>
      <c r="H25" s="117">
        <f>+'جدول 4'!G25/'جدول 4'!B25*100</f>
        <v>0</v>
      </c>
      <c r="I25" s="117">
        <f>+'جدول 4'!H25/'جدول 4'!B25*100</f>
        <v>0</v>
      </c>
      <c r="J25" s="117">
        <f>+'جدول 4'!I25/'جدول 4'!B25*100</f>
        <v>0</v>
      </c>
      <c r="K25" s="117">
        <f>+'جدول 4'!J25/'جدول 4'!B25*100</f>
        <v>0</v>
      </c>
      <c r="L25" s="117">
        <f>+'جدول 4'!K25/'جدول 4'!B25*100</f>
        <v>0</v>
      </c>
      <c r="M25" s="118">
        <f>+'جدول 4'!L25/'جدول 4'!B25*100</f>
        <v>0</v>
      </c>
      <c r="N25" s="107" t="s">
        <v>130</v>
      </c>
      <c r="O25" s="105" t="s">
        <v>140</v>
      </c>
    </row>
    <row r="26" spans="3:15" ht="32.25" customHeight="1">
      <c r="C26" s="71">
        <f t="shared" si="0"/>
        <v>100</v>
      </c>
      <c r="D26" s="117">
        <f>+'جدول 4'!C26/'جدول 4'!B26*100</f>
        <v>0</v>
      </c>
      <c r="E26" s="117">
        <f>+'جدول 4'!D26/'جدول 4'!B26*100</f>
        <v>99.9162180004539</v>
      </c>
      <c r="F26" s="117">
        <f>+'جدول 4'!E26/'جدول 4'!B26*100</f>
        <v>0</v>
      </c>
      <c r="G26" s="117">
        <f>+'جدول 4'!F26/'جدول 4'!B26*100</f>
        <v>0</v>
      </c>
      <c r="H26" s="117">
        <f>+'جدول 4'!G26/'جدول 4'!B26*100</f>
        <v>0.026536073893854345</v>
      </c>
      <c r="I26" s="117">
        <f>+'جدول 4'!H26/'جدول 4'!B26*100</f>
        <v>0</v>
      </c>
      <c r="J26" s="117">
        <f>+'جدول 4'!I26/'جدول 4'!B26*100</f>
        <v>0</v>
      </c>
      <c r="K26" s="117">
        <f>+'جدول 4'!J26/'جدول 4'!B26*100</f>
        <v>0</v>
      </c>
      <c r="L26" s="117">
        <f>+'جدول 4'!K26/'جدول 4'!B26*100</f>
        <v>0</v>
      </c>
      <c r="M26" s="118">
        <f>+'جدول 4'!L26/'جدول 4'!B26*100</f>
        <v>0.05724592565224939</v>
      </c>
      <c r="N26" s="107" t="s">
        <v>143</v>
      </c>
      <c r="O26" s="105" t="s">
        <v>142</v>
      </c>
    </row>
    <row r="27" spans="3:15" ht="32.25" customHeight="1" thickBot="1">
      <c r="C27" s="71">
        <f t="shared" si="0"/>
        <v>100</v>
      </c>
      <c r="D27" s="117">
        <f>+'جدول 4'!C27/'جدول 4'!B27*100</f>
        <v>100</v>
      </c>
      <c r="E27" s="117">
        <f>+'جدول 4'!D27/'جدول 4'!B27*100</f>
        <v>0</v>
      </c>
      <c r="F27" s="117">
        <f>+'جدول 4'!E27/'جدول 4'!B27*100</f>
        <v>0</v>
      </c>
      <c r="G27" s="117">
        <f>+'جدول 4'!F27/'جدول 4'!B27*100</f>
        <v>0</v>
      </c>
      <c r="H27" s="117">
        <f>+'جدول 4'!G27/'جدول 4'!B27*100</f>
        <v>0</v>
      </c>
      <c r="I27" s="117">
        <f>+'جدول 4'!H27/'جدول 4'!B27*100</f>
        <v>0</v>
      </c>
      <c r="J27" s="117">
        <f>+'جدول 4'!I27/'جدول 4'!B27*100</f>
        <v>0</v>
      </c>
      <c r="K27" s="117">
        <f>+'جدول 4'!J27/'جدول 4'!B27*100</f>
        <v>0</v>
      </c>
      <c r="L27" s="117">
        <f>+'جدول 4'!K27/'جدول 4'!B27*100</f>
        <v>0</v>
      </c>
      <c r="M27" s="118">
        <f>+'جدول 4'!L27/'جدول 4'!B27*100</f>
        <v>0</v>
      </c>
      <c r="N27" s="108" t="s">
        <v>22</v>
      </c>
      <c r="O27" s="105" t="s">
        <v>138</v>
      </c>
    </row>
    <row r="28" spans="3:15" ht="32.25" customHeight="1" thickBot="1">
      <c r="C28" s="72">
        <f t="shared" si="0"/>
        <v>100.00000000000001</v>
      </c>
      <c r="D28" s="73">
        <f>+'جدول 4'!C28/'جدول 4'!B28*100</f>
        <v>0.005600425073502433</v>
      </c>
      <c r="E28" s="73">
        <f>+'جدول 4'!D28/'جدول 4'!B28*100</f>
        <v>4.653887429235926</v>
      </c>
      <c r="F28" s="73">
        <f>+'جدول 4'!E28/'جدول 4'!B28*100</f>
        <v>5.154276087308141E-06</v>
      </c>
      <c r="G28" s="73">
        <f>+'جدول 4'!F28/'جدول 4'!B28*100</f>
        <v>4.578426963694041E-05</v>
      </c>
      <c r="H28" s="73">
        <f>+'جدول 4'!G28/'جدول 4'!B28*100</f>
        <v>65.02127092078157</v>
      </c>
      <c r="I28" s="73">
        <f>+'جدول 4'!H28/'جدول 4'!B28*100</f>
        <v>8.701945018312184</v>
      </c>
      <c r="J28" s="73">
        <f>+'جدول 4'!I28/'جدول 4'!B28*100</f>
        <v>0.38820245972138423</v>
      </c>
      <c r="K28" s="73">
        <f>+'جدول 4'!J28/'جدول 4'!B28*100</f>
        <v>0.07102779321959003</v>
      </c>
      <c r="L28" s="73">
        <f>+'جدول 4'!K28/'جدول 4'!B28*100</f>
        <v>0.06436291529765964</v>
      </c>
      <c r="M28" s="74">
        <f>+'جدول 4'!L28/'جدول 4'!B28*100</f>
        <v>21.09365209981246</v>
      </c>
      <c r="N28" s="109"/>
      <c r="O28" s="110"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&amp;L&amp;"Arial,Bold"&amp;18 116</oddFooter>
  </headerFooter>
  <drawing r:id="rId3"/>
  <legacyDrawing r:id="rId2"/>
</worksheet>
</file>

<file path=xl/worksheets/sheet2.xml><?xml version="1.0" encoding="utf-8"?>
<worksheet xmlns="http://schemas.openxmlformats.org/spreadsheetml/2006/main" xmlns:r="http://schemas.openxmlformats.org/officeDocument/2006/relationships">
  <dimension ref="C4:V29"/>
  <sheetViews>
    <sheetView zoomScalePageLayoutView="0" workbookViewId="0" topLeftCell="U1">
      <selection activeCell="V4" sqref="V4"/>
    </sheetView>
  </sheetViews>
  <sheetFormatPr defaultColWidth="9.140625" defaultRowHeight="25.5" customHeight="1"/>
  <cols>
    <col min="3" max="9" width="12.7109375" style="0" customWidth="1"/>
    <col min="10" max="11" width="13.7109375" style="0" customWidth="1"/>
    <col min="12" max="18" width="12.7109375" style="0" customWidth="1"/>
    <col min="19" max="19" width="15.57421875" style="0" customWidth="1"/>
    <col min="20" max="20" width="12.7109375" style="0" customWidth="1"/>
    <col min="21" max="21" width="11.140625" style="0" customWidth="1"/>
    <col min="22" max="22" width="57.8515625" style="0" customWidth="1"/>
  </cols>
  <sheetData>
    <row r="4" spans="3:22" ht="25.5" customHeight="1">
      <c r="C4" s="114" t="s">
        <v>150</v>
      </c>
      <c r="D4" s="2"/>
      <c r="E4" s="2"/>
      <c r="F4" s="2"/>
      <c r="G4" s="3"/>
      <c r="H4" s="3"/>
      <c r="I4" s="3"/>
      <c r="J4" s="3"/>
      <c r="K4" s="3"/>
      <c r="L4" s="2"/>
      <c r="M4" s="3"/>
      <c r="N4" s="3"/>
      <c r="O4" s="3"/>
      <c r="P4" s="3"/>
      <c r="Q4" s="3"/>
      <c r="R4" s="3"/>
      <c r="S4" s="3"/>
      <c r="T4" s="3"/>
      <c r="U4" s="26"/>
      <c r="V4" s="112" t="s">
        <v>165</v>
      </c>
    </row>
    <row r="5" spans="3:22" ht="25.5" customHeight="1" thickBot="1">
      <c r="C5" s="27"/>
      <c r="D5" s="28"/>
      <c r="E5" s="28"/>
      <c r="F5" s="28"/>
      <c r="G5" s="29"/>
      <c r="H5" s="29"/>
      <c r="I5" s="29"/>
      <c r="J5" s="29"/>
      <c r="K5" s="30"/>
      <c r="L5" s="30"/>
      <c r="M5" s="30"/>
      <c r="N5" s="31"/>
      <c r="O5" s="31"/>
      <c r="P5" s="31"/>
      <c r="Q5" s="30"/>
      <c r="R5" s="30"/>
      <c r="S5" s="30"/>
      <c r="T5" s="30"/>
      <c r="U5" s="27"/>
      <c r="V5" s="28"/>
    </row>
    <row r="6" spans="3:22" ht="25.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42.7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5.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93.7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7.7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25.5" customHeight="1">
      <c r="C11" s="57">
        <f>+'جدول 1'!B11/'جدول 1'!B29*100</f>
        <v>62.0510521521745</v>
      </c>
      <c r="D11" s="58">
        <f>+'جدول 1'!C11/'جدول 1'!C29*100</f>
        <v>0</v>
      </c>
      <c r="E11" s="58">
        <f>+'جدول 1'!D11/'جدول 1'!D29*100</f>
        <v>0.019303576832028407</v>
      </c>
      <c r="F11" s="58">
        <f>+'جدول 1'!E11/'جدول 1'!E29*100</f>
        <v>0</v>
      </c>
      <c r="G11" s="58">
        <f>+'جدول 1'!F11/'جدول 1'!F29*100</f>
        <v>0</v>
      </c>
      <c r="H11" s="58">
        <f>+'جدول 1'!G11/'جدول 1'!G29*100</f>
        <v>30.841028679443827</v>
      </c>
      <c r="I11" s="58">
        <f>+'جدول 1'!H11/'جدول 1'!H29*100</f>
        <v>65.77907831635412</v>
      </c>
      <c r="J11" s="58">
        <f>+'جدول 1'!I11/'جدول 1'!I29*100</f>
        <v>69.6984377095109</v>
      </c>
      <c r="K11" s="58">
        <f>+'جدول 1'!J11/'جدول 1'!J29*100</f>
        <v>66.9732315320727</v>
      </c>
      <c r="L11" s="58">
        <f>+'جدول 1'!K11/'جدول 1'!K29*100</f>
        <v>72.0136321759411</v>
      </c>
      <c r="M11" s="58">
        <f>+'جدول 1'!L11/'جدول 1'!L29*100</f>
        <v>72.9588811734818</v>
      </c>
      <c r="N11" s="58">
        <f>+'جدول 1'!M11/'جدول 1'!M29*100</f>
        <v>74.6281618825253</v>
      </c>
      <c r="O11" s="58">
        <f>+'جدول 1'!N11/'جدول 1'!N29*100</f>
        <v>86.80405076541176</v>
      </c>
      <c r="P11" s="58">
        <f>+'جدول 1'!O11/'جدول 1'!O29*100</f>
        <v>74.24175566063637</v>
      </c>
      <c r="Q11" s="58">
        <f>+'جدول 1'!P11/'جدول 1'!P29*100</f>
        <v>12.863718994854128</v>
      </c>
      <c r="R11" s="58">
        <f>+'جدول 1'!Q11/'جدول 1'!Q29*100</f>
        <v>61.45081877637488</v>
      </c>
      <c r="S11" s="58">
        <f>+'جدول 1'!R11/'جدول 1'!R29*100</f>
        <v>71.73912025050006</v>
      </c>
      <c r="T11" s="59">
        <f>+'جدول 1'!S11/'جدول 1'!S29*100</f>
        <v>69.19535163191152</v>
      </c>
      <c r="U11" s="10" t="s">
        <v>37</v>
      </c>
      <c r="V11" s="96" t="s">
        <v>38</v>
      </c>
    </row>
    <row r="12" spans="3:22" ht="25.5" customHeight="1">
      <c r="C12" s="60">
        <f>+'جدول 1'!B12/'جدول 1'!B29*100</f>
        <v>1.4590651365141776</v>
      </c>
      <c r="D12" s="61">
        <f>+'جدول 1'!C12/'جدول 1'!C29*100</f>
        <v>0</v>
      </c>
      <c r="E12" s="61">
        <f>+'جدول 1'!D12/'جدول 1'!D29*100</f>
        <v>0</v>
      </c>
      <c r="F12" s="61">
        <f>+'جدول 1'!E12/'جدول 1'!E29*100</f>
        <v>0</v>
      </c>
      <c r="G12" s="61">
        <f>+'جدول 1'!F12/'جدول 1'!F29*100</f>
        <v>0</v>
      </c>
      <c r="H12" s="61">
        <f>+'جدول 1'!G12/'جدول 1'!G29*100</f>
        <v>0</v>
      </c>
      <c r="I12" s="61">
        <f>+'جدول 1'!H12/'جدول 1'!H29*100</f>
        <v>0.7907518332278577</v>
      </c>
      <c r="J12" s="61">
        <f>+'جدول 1'!I12/'جدول 1'!I29*100</f>
        <v>0.04193079404773824</v>
      </c>
      <c r="K12" s="61">
        <f>+'جدول 1'!J12/'جدول 1'!J29*100</f>
        <v>0</v>
      </c>
      <c r="L12" s="61">
        <f>+'جدول 1'!K12/'جدول 1'!K29*100</f>
        <v>0.46191667408228065</v>
      </c>
      <c r="M12" s="61">
        <f>+'جدول 1'!L12/'جدول 1'!L29*100</f>
        <v>0.43653256731874274</v>
      </c>
      <c r="N12" s="61">
        <f>+'جدول 1'!M12/'جدول 1'!M29*100</f>
        <v>0.07354359858830141</v>
      </c>
      <c r="O12" s="61">
        <f>+'جدول 1'!N12/'جدول 1'!N29*100</f>
        <v>0</v>
      </c>
      <c r="P12" s="61">
        <f>+'جدول 1'!O12/'جدول 1'!O29*100</f>
        <v>0</v>
      </c>
      <c r="Q12" s="61">
        <f>+'جدول 1'!P12/'جدول 1'!P29*100</f>
        <v>21.391526529984514</v>
      </c>
      <c r="R12" s="61">
        <f>+'جدول 1'!Q12/'جدول 1'!Q29*100</f>
        <v>0.9466818018714594</v>
      </c>
      <c r="S12" s="61">
        <f>+'جدول 1'!R12/'جدول 1'!R29*100</f>
        <v>0.01296698533547468</v>
      </c>
      <c r="T12" s="62">
        <f>+'جدول 1'!S12/'جدول 1'!S29*100</f>
        <v>0</v>
      </c>
      <c r="U12" s="4" t="s">
        <v>39</v>
      </c>
      <c r="V12" s="97" t="s">
        <v>40</v>
      </c>
    </row>
    <row r="13" spans="3:22" ht="25.5" customHeight="1">
      <c r="C13" s="60">
        <f>+'جدول 1'!B13/'جدول 1'!B29*100</f>
        <v>0.3485773694311538</v>
      </c>
      <c r="D13" s="61">
        <f>+'جدول 1'!C13/'جدول 1'!C29*100</f>
        <v>0</v>
      </c>
      <c r="E13" s="61">
        <f>+'جدول 1'!D13/'جدول 1'!D29*100</f>
        <v>0</v>
      </c>
      <c r="F13" s="61">
        <f>+'جدول 1'!E13/'جدول 1'!E29*100</f>
        <v>0</v>
      </c>
      <c r="G13" s="61">
        <f>+'جدول 1'!F13/'جدول 1'!F29*100</f>
        <v>0</v>
      </c>
      <c r="H13" s="61">
        <f>+'جدول 1'!G13/'جدول 1'!G29*100</f>
        <v>62.23172430426745</v>
      </c>
      <c r="I13" s="61">
        <f>+'جدول 1'!H13/'جدول 1'!H29*100</f>
        <v>0.46932328460330885</v>
      </c>
      <c r="J13" s="61">
        <f>+'جدول 1'!I13/'جدول 1'!I29*100</f>
        <v>0</v>
      </c>
      <c r="K13" s="61">
        <f>+'جدول 1'!J13/'جدول 1'!J29*100</f>
        <v>0.010393575832555282</v>
      </c>
      <c r="L13" s="61">
        <f>+'جدول 1'!K13/'جدول 1'!K29*100</f>
        <v>0</v>
      </c>
      <c r="M13" s="61">
        <f>+'جدول 1'!L13/'جدول 1'!L29*100</f>
        <v>0</v>
      </c>
      <c r="N13" s="61">
        <f>+'جدول 1'!M13/'جدول 1'!M29*100</f>
        <v>0</v>
      </c>
      <c r="O13" s="61">
        <f>+'جدول 1'!N13/'جدول 1'!N29*100</f>
        <v>0</v>
      </c>
      <c r="P13" s="61">
        <f>+'جدول 1'!O13/'جدول 1'!O29*100</f>
        <v>0</v>
      </c>
      <c r="Q13" s="61">
        <f>+'جدول 1'!P13/'جدول 1'!P29*100</f>
        <v>0.15599449221603737</v>
      </c>
      <c r="R13" s="61">
        <f>+'جدول 1'!Q13/'جدول 1'!Q29*100</f>
        <v>0</v>
      </c>
      <c r="S13" s="61">
        <f>+'جدول 1'!R13/'جدول 1'!R29*100</f>
        <v>0</v>
      </c>
      <c r="T13" s="62">
        <f>+'جدول 1'!S13/'جدول 1'!S29*100</f>
        <v>0</v>
      </c>
      <c r="U13" s="4" t="s">
        <v>41</v>
      </c>
      <c r="V13" s="97" t="s">
        <v>42</v>
      </c>
    </row>
    <row r="14" spans="3:22" ht="25.5" customHeight="1">
      <c r="C14" s="60">
        <f>+'جدول 1'!B14/'جدول 1'!B29*100</f>
        <v>7.360684494186192</v>
      </c>
      <c r="D14" s="61">
        <f>+'جدول 1'!C14/'جدول 1'!C29*100</f>
        <v>0</v>
      </c>
      <c r="E14" s="61">
        <f>+'جدول 1'!D14/'جدول 1'!D29*100</f>
        <v>0</v>
      </c>
      <c r="F14" s="61">
        <f>+'جدول 1'!E14/'جدول 1'!E29*100</f>
        <v>0</v>
      </c>
      <c r="G14" s="61">
        <f>+'جدول 1'!F14/'جدول 1'!F29*100</f>
        <v>0</v>
      </c>
      <c r="H14" s="61">
        <f>+'جدول 1'!G14/'جدول 1'!G29*100</f>
        <v>0</v>
      </c>
      <c r="I14" s="61">
        <f>+'جدول 1'!H14/'جدول 1'!H29*100</f>
        <v>8.852347264277014</v>
      </c>
      <c r="J14" s="61">
        <f>+'جدول 1'!I14/'جدول 1'!I29*100</f>
        <v>9.068509695433013</v>
      </c>
      <c r="K14" s="61">
        <f>+'جدول 1'!J14/'جدول 1'!J29*100</f>
        <v>19.80209829353963</v>
      </c>
      <c r="L14" s="61">
        <f>+'جدول 1'!K14/'جدول 1'!K29*100</f>
        <v>6.718919769934158</v>
      </c>
      <c r="M14" s="61">
        <f>+'جدول 1'!L14/'جدول 1'!L29*100</f>
        <v>7.470549215736455</v>
      </c>
      <c r="N14" s="61">
        <f>+'جدول 1'!M14/'جدول 1'!M29*100</f>
        <v>4.714455072925892</v>
      </c>
      <c r="O14" s="61">
        <f>+'جدول 1'!N14/'جدول 1'!N29*100</f>
        <v>0</v>
      </c>
      <c r="P14" s="61">
        <f>+'جدول 1'!O14/'جدول 1'!O29*100</f>
        <v>19.799631176371925</v>
      </c>
      <c r="Q14" s="61">
        <f>+'جدول 1'!P14/'جدول 1'!P29*100</f>
        <v>0.6412814877563631</v>
      </c>
      <c r="R14" s="61">
        <f>+'جدول 1'!Q14/'جدول 1'!Q29*100</f>
        <v>9.757260299953273</v>
      </c>
      <c r="S14" s="61">
        <f>+'جدول 1'!R14/'جدول 1'!R29*100</f>
        <v>3.4554809534594133</v>
      </c>
      <c r="T14" s="62">
        <f>+'جدول 1'!S14/'جدول 1'!S29*100</f>
        <v>4.225602659645826</v>
      </c>
      <c r="U14" s="4" t="s">
        <v>43</v>
      </c>
      <c r="V14" s="97" t="s">
        <v>44</v>
      </c>
    </row>
    <row r="15" spans="3:22" ht="25.5" customHeight="1">
      <c r="C15" s="60">
        <f>+'جدول 1'!B15/'جدول 1'!B29*100</f>
        <v>15.864037587613232</v>
      </c>
      <c r="D15" s="61">
        <f>+'جدول 1'!C15/'جدول 1'!C29*100</f>
        <v>0</v>
      </c>
      <c r="E15" s="61">
        <f>+'جدول 1'!D15/'جدول 1'!D29*100</f>
        <v>0</v>
      </c>
      <c r="F15" s="61">
        <f>+'جدول 1'!E15/'جدول 1'!E29*100</f>
        <v>0</v>
      </c>
      <c r="G15" s="61">
        <f>+'جدول 1'!F15/'جدول 1'!F29*100</f>
        <v>0</v>
      </c>
      <c r="H15" s="61">
        <f>+'جدول 1'!G15/'جدول 1'!G29*100</f>
        <v>0</v>
      </c>
      <c r="I15" s="61">
        <f>+'جدول 1'!H15/'جدول 1'!H29*100</f>
        <v>20.991595843510808</v>
      </c>
      <c r="J15" s="61">
        <f>+'جدول 1'!I15/'جدول 1'!I29*100</f>
        <v>0.07980581694192627</v>
      </c>
      <c r="K15" s="61">
        <f>+'جدول 1'!J15/'جدول 1'!J29*100</f>
        <v>13.201953494817156</v>
      </c>
      <c r="L15" s="61">
        <f>+'جدول 1'!K15/'جدول 1'!K29*100</f>
        <v>18.049457844847367</v>
      </c>
      <c r="M15" s="61">
        <f>+'جدول 1'!L15/'جدول 1'!L29*100</f>
        <v>19.054124774183315</v>
      </c>
      <c r="N15" s="61">
        <f>+'جدول 1'!M15/'جدول 1'!M29*100</f>
        <v>7.87696218181927</v>
      </c>
      <c r="O15" s="61">
        <f>+'جدول 1'!N15/'جدول 1'!N29*100</f>
        <v>9.749162666795565</v>
      </c>
      <c r="P15" s="61">
        <f>+'جدول 1'!O15/'جدول 1'!O29*100</f>
        <v>4.444148654947726</v>
      </c>
      <c r="Q15" s="61">
        <f>+'جدول 1'!P15/'جدول 1'!P29*100</f>
        <v>7.134036065451431</v>
      </c>
      <c r="R15" s="61">
        <f>+'جدول 1'!Q15/'جدول 1'!Q29*100</f>
        <v>19.89571875496733</v>
      </c>
      <c r="S15" s="61">
        <f>+'جدول 1'!R15/'جدول 1'!R29*100</f>
        <v>0.9150745074766471</v>
      </c>
      <c r="T15" s="62">
        <f>+'جدول 1'!S15/'جدول 1'!S29*100</f>
        <v>0.009482429601049535</v>
      </c>
      <c r="U15" s="4" t="s">
        <v>45</v>
      </c>
      <c r="V15" s="97" t="s">
        <v>46</v>
      </c>
    </row>
    <row r="16" spans="3:22" ht="25.5" customHeight="1">
      <c r="C16" s="60">
        <f>+'جدول 1'!B16/'جدول 1'!B29*100</f>
        <v>4.724639750369646</v>
      </c>
      <c r="D16" s="61">
        <f>+'جدول 1'!C16/'جدول 1'!C29*100</f>
        <v>59.51085367288741</v>
      </c>
      <c r="E16" s="61">
        <f>+'جدول 1'!D16/'جدول 1'!D29*100</f>
        <v>99.3628426215856</v>
      </c>
      <c r="F16" s="61">
        <f>+'جدول 1'!E16/'جدول 1'!E29*100</f>
        <v>0</v>
      </c>
      <c r="G16" s="61">
        <f>+'جدول 1'!F16/'جدول 1'!F29*100</f>
        <v>0</v>
      </c>
      <c r="H16" s="61">
        <f>+'جدول 1'!G16/'جدول 1'!G29*100</f>
        <v>0</v>
      </c>
      <c r="I16" s="61">
        <f>+'جدول 1'!H16/'جدول 1'!H29*100</f>
        <v>0.0569887290786032</v>
      </c>
      <c r="J16" s="61">
        <f>+'جدول 1'!I16/'جدول 1'!I29*100</f>
        <v>0</v>
      </c>
      <c r="K16" s="61">
        <f>+'جدول 1'!J16/'جدول 1'!J29*100</f>
        <v>0</v>
      </c>
      <c r="L16" s="61">
        <f>+'جدول 1'!K16/'جدول 1'!K29*100</f>
        <v>0</v>
      </c>
      <c r="M16" s="61">
        <f>+'جدول 1'!L16/'جدول 1'!L29*100</f>
        <v>0</v>
      </c>
      <c r="N16" s="61">
        <f>+'جدول 1'!M16/'جدول 1'!M29*100</f>
        <v>0</v>
      </c>
      <c r="O16" s="61">
        <f>+'جدول 1'!N16/'جدول 1'!N29*100</f>
        <v>0</v>
      </c>
      <c r="P16" s="61">
        <f>+'جدول 1'!O16/'جدول 1'!O29*100</f>
        <v>0</v>
      </c>
      <c r="Q16" s="61">
        <f>+'جدول 1'!P16/'جدول 1'!P29*100</f>
        <v>11.975884442723757</v>
      </c>
      <c r="R16" s="61">
        <f>+'جدول 1'!Q16/'جدول 1'!Q29*100</f>
        <v>0</v>
      </c>
      <c r="S16" s="61">
        <f>+'جدول 1'!R16/'جدول 1'!R29*100</f>
        <v>1.0562018723945745</v>
      </c>
      <c r="T16" s="62">
        <f>+'جدول 1'!S16/'جدول 1'!S29*100</f>
        <v>0.0370440959840421</v>
      </c>
      <c r="U16" s="4" t="s">
        <v>47</v>
      </c>
      <c r="V16" s="97" t="s">
        <v>48</v>
      </c>
    </row>
    <row r="17" spans="3:22" ht="25.5" customHeight="1">
      <c r="C17" s="60">
        <f>+'جدول 1'!B17/'جدول 1'!B29*100</f>
        <v>0.8676629304097022</v>
      </c>
      <c r="D17" s="61">
        <f>+'جدول 1'!C17/'جدول 1'!C29*100</f>
        <v>0</v>
      </c>
      <c r="E17" s="61">
        <f>+'جدول 1'!D17/'جدول 1'!D29*100</f>
        <v>0.5997749991592183</v>
      </c>
      <c r="F17" s="61">
        <f>+'جدول 1'!E17/'جدول 1'!E29*100</f>
        <v>0</v>
      </c>
      <c r="G17" s="61">
        <f>+'جدول 1'!F17/'جدول 1'!F29*100</f>
        <v>0</v>
      </c>
      <c r="H17" s="61">
        <f>+'جدول 1'!G17/'جدول 1'!G29*100</f>
        <v>0</v>
      </c>
      <c r="I17" s="61">
        <f>+'جدول 1'!H17/'جدول 1'!H29*100</f>
        <v>0</v>
      </c>
      <c r="J17" s="61">
        <f>+'جدول 1'!I17/'جدول 1'!I29*100</f>
        <v>0</v>
      </c>
      <c r="K17" s="61">
        <f>+'جدول 1'!J17/'جدول 1'!J29*100</f>
        <v>0</v>
      </c>
      <c r="L17" s="61">
        <f>+'جدول 1'!K17/'جدول 1'!K29*100</f>
        <v>2.0231016193396734</v>
      </c>
      <c r="M17" s="61">
        <f>+'جدول 1'!L17/'جدول 1'!L29*100</f>
        <v>0</v>
      </c>
      <c r="N17" s="61">
        <f>+'جدول 1'!M17/'جدول 1'!M29*100</f>
        <v>4.347133007274736</v>
      </c>
      <c r="O17" s="61">
        <f>+'جدول 1'!N17/'جدول 1'!N29*100</f>
        <v>0</v>
      </c>
      <c r="P17" s="61">
        <f>+'جدول 1'!O17/'جدول 1'!O29*100</f>
        <v>0</v>
      </c>
      <c r="Q17" s="61">
        <f>+'جدول 1'!P17/'جدول 1'!P29*100</f>
        <v>0.9457814375116267</v>
      </c>
      <c r="R17" s="61">
        <f>+'جدول 1'!Q17/'جدول 1'!Q29*100</f>
        <v>4.263435955184494</v>
      </c>
      <c r="S17" s="61">
        <f>+'جدول 1'!R17/'جدول 1'!R29*100</f>
        <v>3.932136776598763</v>
      </c>
      <c r="T17" s="62">
        <f>+'جدول 1'!S17/'جدول 1'!S29*100</f>
        <v>7.4614038100916495</v>
      </c>
      <c r="U17" s="4" t="s">
        <v>49</v>
      </c>
      <c r="V17" s="97" t="s">
        <v>50</v>
      </c>
    </row>
    <row r="18" spans="3:22" ht="25.5" customHeight="1">
      <c r="C18" s="60">
        <f>+'جدول 1'!B18/'جدول 1'!B29*100</f>
        <v>1.145919891624603</v>
      </c>
      <c r="D18" s="61">
        <f>+'جدول 1'!C18/'جدول 1'!C29*100</f>
        <v>0</v>
      </c>
      <c r="E18" s="61">
        <f>+'جدول 1'!D18/'جدول 1'!D29*100</f>
        <v>0</v>
      </c>
      <c r="F18" s="61">
        <f>+'جدول 1'!E18/'جدول 1'!E29*100</f>
        <v>0</v>
      </c>
      <c r="G18" s="61">
        <f>+'جدول 1'!F18/'جدول 1'!F29*100</f>
        <v>100</v>
      </c>
      <c r="H18" s="61">
        <f>+'جدول 1'!G18/'جدول 1'!G29*100</f>
        <v>0</v>
      </c>
      <c r="I18" s="61">
        <f>+'جدول 1'!H18/'جدول 1'!H29*100</f>
        <v>0</v>
      </c>
      <c r="J18" s="61">
        <f>+'جدول 1'!I18/'جدول 1'!I29*100</f>
        <v>21.11131598406643</v>
      </c>
      <c r="K18" s="61">
        <f>+'جدول 1'!J18/'جدول 1'!J29*100</f>
        <v>0.012323103737958203</v>
      </c>
      <c r="L18" s="61">
        <f>+'جدول 1'!K18/'جدول 1'!K29*100</f>
        <v>0</v>
      </c>
      <c r="M18" s="61">
        <f>+'جدول 1'!L18/'جدول 1'!L29*100</f>
        <v>0</v>
      </c>
      <c r="N18" s="61">
        <f>+'جدول 1'!M18/'جدول 1'!M29*100</f>
        <v>0</v>
      </c>
      <c r="O18" s="61">
        <f>+'جدول 1'!N18/'جدول 1'!N29*100</f>
        <v>0</v>
      </c>
      <c r="P18" s="61">
        <f>+'جدول 1'!O18/'جدول 1'!O29*100</f>
        <v>0</v>
      </c>
      <c r="Q18" s="61">
        <f>+'جدول 1'!P18/'جدول 1'!P29*100</f>
        <v>0.8252123096857022</v>
      </c>
      <c r="R18" s="61">
        <f>+'جدول 1'!Q18/'جدول 1'!Q29*100</f>
        <v>0</v>
      </c>
      <c r="S18" s="61">
        <f>+'جدول 1'!R18/'جدول 1'!R29*100</f>
        <v>0</v>
      </c>
      <c r="T18" s="62">
        <f>+'جدول 1'!S18/'جدول 1'!S29*100</f>
        <v>0</v>
      </c>
      <c r="U18" s="4" t="s">
        <v>51</v>
      </c>
      <c r="V18" s="97" t="s">
        <v>73</v>
      </c>
    </row>
    <row r="19" spans="3:22" ht="25.5" customHeight="1">
      <c r="C19" s="60">
        <f>+'جدول 1'!B19/'جدول 1'!B29*100</f>
        <v>93.82163931232321</v>
      </c>
      <c r="D19" s="61">
        <f>+'جدول 1'!C19/'جدول 1'!C29*100</f>
        <v>59.51085367288741</v>
      </c>
      <c r="E19" s="61">
        <f>+'جدول 1'!D19/'جدول 1'!D29*100</f>
        <v>99.98192119757685</v>
      </c>
      <c r="F19" s="61">
        <f>+'جدول 1'!E19/'جدول 1'!E29*100</f>
        <v>0</v>
      </c>
      <c r="G19" s="61">
        <f>+'جدول 1'!F19/'جدول 1'!F29*100</f>
        <v>100</v>
      </c>
      <c r="H19" s="61">
        <f>+'جدول 1'!G19/'جدول 1'!G29*100</f>
        <v>93.07275298371128</v>
      </c>
      <c r="I19" s="61">
        <f>+'جدول 1'!H19/'جدول 1'!H29*100</f>
        <v>96.94008527105171</v>
      </c>
      <c r="J19" s="61">
        <f>+'جدول 1'!I19/'جدول 1'!I29*100</f>
        <v>100</v>
      </c>
      <c r="K19" s="61">
        <f>+'جدول 1'!J19/'جدول 1'!J29*100</f>
        <v>100</v>
      </c>
      <c r="L19" s="61">
        <f>+'جدول 1'!K19/'جدول 1'!K29*100</f>
        <v>99.26702808414458</v>
      </c>
      <c r="M19" s="61">
        <f>+'جدول 1'!L19/'جدول 1'!L29*100</f>
        <v>99.9200877307203</v>
      </c>
      <c r="N19" s="61">
        <f>+'جدول 1'!M19/'جدول 1'!M29*100</f>
        <v>91.64025574313351</v>
      </c>
      <c r="O19" s="61">
        <f>+'جدول 1'!N19/'جدول 1'!N29*100</f>
        <v>96.55321343220731</v>
      </c>
      <c r="P19" s="61">
        <f>+'جدول 1'!O19/'جدول 1'!O29*100</f>
        <v>98.48553549195603</v>
      </c>
      <c r="Q19" s="61">
        <f>+'جدول 1'!P19/'جدول 1'!P29*100</f>
        <v>55.933435760183556</v>
      </c>
      <c r="R19" s="61">
        <f>+'جدول 1'!Q19/'جدول 1'!Q29*100</f>
        <v>96.31391558835143</v>
      </c>
      <c r="S19" s="61">
        <f>+'جدول 1'!R19/'جدول 1'!R29*100</f>
        <v>81.11098134576494</v>
      </c>
      <c r="T19" s="62">
        <f>+'جدول 1'!S19/'جدول 1'!S29*100</f>
        <v>80.92888462723408</v>
      </c>
      <c r="U19" s="32" t="s">
        <v>52</v>
      </c>
      <c r="V19" s="98" t="s">
        <v>53</v>
      </c>
    </row>
    <row r="20" spans="3:22" ht="25.5" customHeight="1">
      <c r="C20" s="60">
        <f>+'جدول 1'!B20/'جدول 1'!B29*100</f>
        <v>1.9603373917328342</v>
      </c>
      <c r="D20" s="61">
        <f>+'جدول 1'!C20/'جدول 1'!C29*100</f>
        <v>0</v>
      </c>
      <c r="E20" s="61">
        <f>+'جدول 1'!D20/'جدول 1'!D29*100</f>
        <v>0.016166762495721465</v>
      </c>
      <c r="F20" s="61">
        <f>+'جدول 1'!E20/'جدول 1'!E29*100</f>
        <v>0</v>
      </c>
      <c r="G20" s="61">
        <f>+'جدول 1'!F20/'جدول 1'!F29*100</f>
        <v>0</v>
      </c>
      <c r="H20" s="61">
        <f>+'جدول 1'!G20/'جدول 1'!G29*100</f>
        <v>6.927247016288719</v>
      </c>
      <c r="I20" s="61">
        <f>+'جدول 1'!H20/'جدول 1'!H29*100</f>
        <v>0</v>
      </c>
      <c r="J20" s="61">
        <f>+'جدول 1'!I20/'جدول 1'!I29*100</f>
        <v>0</v>
      </c>
      <c r="K20" s="61">
        <f>+'جدول 1'!J20/'جدول 1'!J29*100</f>
        <v>0</v>
      </c>
      <c r="L20" s="61">
        <f>+'جدول 1'!K20/'جدول 1'!K29*100</f>
        <v>0.7329719158554157</v>
      </c>
      <c r="M20" s="61">
        <f>+'جدول 1'!L20/'جدول 1'!L29*100</f>
        <v>0.07991226927969378</v>
      </c>
      <c r="N20" s="61">
        <f>+'جدول 1'!M20/'جدول 1'!M29*100</f>
        <v>7.545507483032944</v>
      </c>
      <c r="O20" s="61">
        <f>+'جدول 1'!N20/'جدول 1'!N29*100</f>
        <v>0.2805465644377395</v>
      </c>
      <c r="P20" s="61">
        <f>+'جدول 1'!O20/'جدول 1'!O29*100</f>
        <v>1.5144645080439751</v>
      </c>
      <c r="Q20" s="61">
        <f>+'جدول 1'!P20/'جدول 1'!P29*100</f>
        <v>28.074856764755356</v>
      </c>
      <c r="R20" s="61">
        <f>+'جدول 1'!Q20/'جدول 1'!Q29*100</f>
        <v>-0.001395069494379797</v>
      </c>
      <c r="S20" s="61">
        <f>+'جدول 1'!R20/'جدول 1'!R29*100</f>
        <v>5.326937912543717</v>
      </c>
      <c r="T20" s="62">
        <f>+'جدول 1'!S20/'جدول 1'!S29*100</f>
        <v>4.656308230665198</v>
      </c>
      <c r="U20" s="4" t="s">
        <v>54</v>
      </c>
      <c r="V20" s="97" t="s">
        <v>55</v>
      </c>
    </row>
    <row r="21" spans="3:22" ht="25.5" customHeight="1">
      <c r="C21" s="60">
        <f>+'جدول 1'!B21/'جدول 1'!B29*100</f>
        <v>95.78197670405606</v>
      </c>
      <c r="D21" s="61">
        <f>+'جدول 1'!C21/'جدول 1'!C29*100</f>
        <v>59.51085367288741</v>
      </c>
      <c r="E21" s="61">
        <f>+'جدول 1'!D21/'جدول 1'!D29*100</f>
        <v>99.99808796007257</v>
      </c>
      <c r="F21" s="61">
        <f>+'جدول 1'!E21/'جدول 1'!E29*100</f>
        <v>0</v>
      </c>
      <c r="G21" s="61">
        <f>+'جدول 1'!F21/'جدول 1'!F29*100</f>
        <v>100</v>
      </c>
      <c r="H21" s="61">
        <f>+'جدول 1'!G21/'جدول 1'!G29*100</f>
        <v>100</v>
      </c>
      <c r="I21" s="61">
        <f>+'جدول 1'!H21/'جدول 1'!H29*100</f>
        <v>96.94008527105171</v>
      </c>
      <c r="J21" s="61">
        <f>+'جدول 1'!I21/'جدول 1'!I29*100</f>
        <v>100</v>
      </c>
      <c r="K21" s="61">
        <f>+'جدول 1'!J21/'جدول 1'!J29*100</f>
        <v>100</v>
      </c>
      <c r="L21" s="61">
        <f>+'جدول 1'!K21/'جدول 1'!K29*100</f>
        <v>100</v>
      </c>
      <c r="M21" s="61">
        <f>+'جدول 1'!L21/'جدول 1'!L29*100</f>
        <v>100</v>
      </c>
      <c r="N21" s="61">
        <f>+'جدول 1'!M21/'جدول 1'!M29*100</f>
        <v>99.18576322616644</v>
      </c>
      <c r="O21" s="61">
        <f>+'جدول 1'!N21/'جدول 1'!N29*100</f>
        <v>96.83375999664506</v>
      </c>
      <c r="P21" s="61">
        <f>+'جدول 1'!O21/'جدول 1'!O29*100</f>
        <v>100</v>
      </c>
      <c r="Q21" s="61">
        <f>+'جدول 1'!P21/'جدول 1'!P29*100</f>
        <v>84.00829252493891</v>
      </c>
      <c r="R21" s="61">
        <f>+'جدول 1'!Q21/'جدول 1'!Q29*100</f>
        <v>96.31252051885706</v>
      </c>
      <c r="S21" s="61">
        <f>+'جدول 1'!R21/'جدول 1'!R29*100</f>
        <v>86.43791925830865</v>
      </c>
      <c r="T21" s="62">
        <f>+'جدول 1'!S21/'جدول 1'!S29*100</f>
        <v>85.58519285789929</v>
      </c>
      <c r="U21" s="32" t="s">
        <v>56</v>
      </c>
      <c r="V21" s="98" t="s">
        <v>57</v>
      </c>
    </row>
    <row r="22" spans="3:22" ht="25.5" customHeight="1">
      <c r="C22" s="60">
        <f>+'جدول 1'!B22/'جدول 1'!B29*100</f>
        <v>2.8319180578742684</v>
      </c>
      <c r="D22" s="61">
        <f>+'جدول 1'!C22/'جدول 1'!C29*100</f>
        <v>13.30811594371791</v>
      </c>
      <c r="E22" s="61">
        <f>+'جدول 1'!D22/'جدول 1'!D29*100</f>
        <v>0</v>
      </c>
      <c r="F22" s="61">
        <f>+'جدول 1'!E22/'جدول 1'!E29*100</f>
        <v>0</v>
      </c>
      <c r="G22" s="61">
        <f>+'جدول 1'!F22/'جدول 1'!F29*100</f>
        <v>0</v>
      </c>
      <c r="H22" s="61">
        <f>+'جدول 1'!G22/'جدول 1'!G29*100</f>
        <v>0</v>
      </c>
      <c r="I22" s="61">
        <f>+'جدول 1'!H22/'جدول 1'!H29*100</f>
        <v>3.049637709323832</v>
      </c>
      <c r="J22" s="61">
        <f>+'جدول 1'!I22/'جدول 1'!I29*100</f>
        <v>0</v>
      </c>
      <c r="K22" s="61">
        <f>+'جدول 1'!J22/'جدول 1'!J29*100</f>
        <v>0</v>
      </c>
      <c r="L22" s="61">
        <f>+'جدول 1'!K22/'جدول 1'!K29*100</f>
        <v>0</v>
      </c>
      <c r="M22" s="61">
        <f>+'جدول 1'!L22/'جدول 1'!L29*100</f>
        <v>0</v>
      </c>
      <c r="N22" s="61">
        <f>+'جدول 1'!M22/'جدول 1'!M29*100</f>
        <v>0</v>
      </c>
      <c r="O22" s="61">
        <f>+'جدول 1'!N22/'جدول 1'!N29*100</f>
        <v>0</v>
      </c>
      <c r="P22" s="61">
        <f>+'جدول 1'!O22/'جدول 1'!O29*100</f>
        <v>0</v>
      </c>
      <c r="Q22" s="61">
        <f>+'جدول 1'!P22/'جدول 1'!P29*100</f>
        <v>1.4746069607710324</v>
      </c>
      <c r="R22" s="61">
        <f>+'جدول 1'!Q22/'جدول 1'!Q29*100</f>
        <v>0</v>
      </c>
      <c r="S22" s="61">
        <f>+'جدول 1'!R22/'جدول 1'!R29*100</f>
        <v>8.012132586334506</v>
      </c>
      <c r="T22" s="62">
        <f>+'جدول 1'!S22/'جدول 1'!S29*100</f>
        <v>9.298371447096004</v>
      </c>
      <c r="U22" s="4" t="s">
        <v>58</v>
      </c>
      <c r="V22" s="97" t="s">
        <v>146</v>
      </c>
    </row>
    <row r="23" spans="3:22" ht="25.5" customHeight="1">
      <c r="C23" s="60">
        <f>+'جدول 1'!B23/'جدول 1'!B29*100</f>
        <v>0.3795857929516572</v>
      </c>
      <c r="D23" s="61">
        <f>+'جدول 1'!C23/'جدول 1'!C29*100</f>
        <v>6.0323274586582345</v>
      </c>
      <c r="E23" s="61">
        <f>+'جدول 1'!D23/'جدول 1'!D29*100</f>
        <v>0</v>
      </c>
      <c r="F23" s="61">
        <f>+'جدول 1'!E23/'جدول 1'!E29*100</f>
        <v>100</v>
      </c>
      <c r="G23" s="61">
        <f>+'جدول 1'!F23/'جدول 1'!F29*100</f>
        <v>0</v>
      </c>
      <c r="H23" s="61">
        <f>+'جدول 1'!G23/'جدول 1'!G29*100</f>
        <v>0</v>
      </c>
      <c r="I23" s="61">
        <f>+'جدول 1'!H23/'جدول 1'!H29*100</f>
        <v>0</v>
      </c>
      <c r="J23" s="61">
        <f>+'جدول 1'!I23/'جدول 1'!I29*100</f>
        <v>0</v>
      </c>
      <c r="K23" s="61">
        <f>+'جدول 1'!J23/'جدول 1'!J29*100</f>
        <v>0</v>
      </c>
      <c r="L23" s="61">
        <f>+'جدول 1'!K23/'جدول 1'!K29*100</f>
        <v>0</v>
      </c>
      <c r="M23" s="61">
        <f>+'جدول 1'!L23/'جدول 1'!L29*100</f>
        <v>0</v>
      </c>
      <c r="N23" s="61">
        <f>+'جدول 1'!M23/'جدول 1'!M29*100</f>
        <v>0</v>
      </c>
      <c r="O23" s="61">
        <f>+'جدول 1'!N23/'جدول 1'!N29*100</f>
        <v>0</v>
      </c>
      <c r="P23" s="61">
        <f>+'جدول 1'!O23/'جدول 1'!O29*100</f>
        <v>0</v>
      </c>
      <c r="Q23" s="61">
        <f>+'جدول 1'!P23/'جدول 1'!P29*100</f>
        <v>3.3529723523906707</v>
      </c>
      <c r="R23" s="61">
        <f>+'جدول 1'!Q23/'جدول 1'!Q29*100</f>
        <v>0</v>
      </c>
      <c r="S23" s="61">
        <f>+'جدول 1'!R23/'جدول 1'!R29*100</f>
        <v>1.6597132007618545</v>
      </c>
      <c r="T23" s="62">
        <f>+'جدول 1'!S23/'جدول 1'!S29*100</f>
        <v>3.1298926710271116</v>
      </c>
      <c r="U23" s="4" t="s">
        <v>59</v>
      </c>
      <c r="V23" s="97" t="s">
        <v>60</v>
      </c>
    </row>
    <row r="24" spans="3:22" ht="25.5" customHeight="1">
      <c r="C24" s="60">
        <f>+'جدول 1'!B24/'جدول 1'!B29*100</f>
        <v>0.2747153345718696</v>
      </c>
      <c r="D24" s="61">
        <f>+'جدول 1'!C24/'جدول 1'!C29*100</f>
        <v>0</v>
      </c>
      <c r="E24" s="61">
        <f>+'جدول 1'!D24/'جدول 1'!D29*100</f>
        <v>0.001912039927427653</v>
      </c>
      <c r="F24" s="61">
        <f>+'جدول 1'!E24/'جدول 1'!E29*100</f>
        <v>0</v>
      </c>
      <c r="G24" s="61">
        <f>+'جدول 1'!F24/'جدول 1'!F29*100</f>
        <v>0</v>
      </c>
      <c r="H24" s="61">
        <f>+'جدول 1'!G24/'جدول 1'!G29*100</f>
        <v>0</v>
      </c>
      <c r="I24" s="61">
        <f>+'جدول 1'!H24/'جدول 1'!H29*100</f>
        <v>0</v>
      </c>
      <c r="J24" s="61">
        <f>+'جدول 1'!I24/'جدول 1'!I29*100</f>
        <v>0</v>
      </c>
      <c r="K24" s="61">
        <f>+'جدول 1'!J24/'جدول 1'!J29*100</f>
        <v>0</v>
      </c>
      <c r="L24" s="61">
        <f>+'جدول 1'!K24/'جدول 1'!K29*100</f>
        <v>0</v>
      </c>
      <c r="M24" s="61">
        <f>+'جدول 1'!L24/'جدول 1'!L29*100</f>
        <v>0</v>
      </c>
      <c r="N24" s="61">
        <f>+'جدول 1'!M24/'جدول 1'!M29*100</f>
        <v>0.19479166265400139</v>
      </c>
      <c r="O24" s="61">
        <f>+'جدول 1'!N24/'جدول 1'!N29*100</f>
        <v>0</v>
      </c>
      <c r="P24" s="61">
        <f>+'جدول 1'!O24/'جدول 1'!O29*100</f>
        <v>0</v>
      </c>
      <c r="Q24" s="61">
        <f>+'جدول 1'!P24/'جدول 1'!P29*100</f>
        <v>5.670236982784741</v>
      </c>
      <c r="R24" s="61">
        <f>+'جدول 1'!Q24/'جدول 1'!Q29*100</f>
        <v>0</v>
      </c>
      <c r="S24" s="61">
        <f>+'جدول 1'!R24/'جدول 1'!R29*100</f>
        <v>0.018531278786530207</v>
      </c>
      <c r="T24" s="62">
        <f>+'جدول 1'!S24/'جدول 1'!S29*100</f>
        <v>1.9865430239776045</v>
      </c>
      <c r="U24" s="4" t="s">
        <v>61</v>
      </c>
      <c r="V24" s="97" t="s">
        <v>62</v>
      </c>
    </row>
    <row r="25" spans="3:22" ht="25.5" customHeight="1">
      <c r="C25" s="60">
        <f>+'جدول 1'!B25/'جدول 1'!B29*100</f>
        <v>0.48049866150406395</v>
      </c>
      <c r="D25" s="61">
        <f>+'جدول 1'!C25/'جدول 1'!C29*100</f>
        <v>0</v>
      </c>
      <c r="E25" s="61">
        <f>+'جدول 1'!D25/'جدول 1'!D29*100</f>
        <v>0</v>
      </c>
      <c r="F25" s="61">
        <f>+'جدول 1'!E25/'جدول 1'!E29*100</f>
        <v>0</v>
      </c>
      <c r="G25" s="61">
        <f>+'جدول 1'!F25/'جدول 1'!F29*100</f>
        <v>0</v>
      </c>
      <c r="H25" s="61">
        <f>+'جدول 1'!G25/'جدول 1'!G29*100</f>
        <v>0</v>
      </c>
      <c r="I25" s="61">
        <f>+'جدول 1'!H25/'جدول 1'!H29*100</f>
        <v>0</v>
      </c>
      <c r="J25" s="61">
        <f>+'جدول 1'!I25/'جدول 1'!I29*100</f>
        <v>0</v>
      </c>
      <c r="K25" s="61">
        <f>+'جدول 1'!J25/'جدول 1'!J29*100</f>
        <v>0</v>
      </c>
      <c r="L25" s="61">
        <f>+'جدول 1'!K25/'جدول 1'!K29*100</f>
        <v>0</v>
      </c>
      <c r="M25" s="61">
        <f>+'جدول 1'!L25/'جدول 1'!L29*100</f>
        <v>0</v>
      </c>
      <c r="N25" s="61">
        <f>+'جدول 1'!M25/'جدول 1'!M29*100</f>
        <v>0.6194451111795544</v>
      </c>
      <c r="O25" s="61">
        <f>+'جدول 1'!N25/'جدول 1'!N29*100</f>
        <v>3.1662400033549467</v>
      </c>
      <c r="P25" s="61">
        <f>+'جدول 1'!O25/'جدول 1'!O29*100</f>
        <v>0</v>
      </c>
      <c r="Q25" s="61">
        <f>+'جدول 1'!P25/'جدول 1'!P29*100</f>
        <v>1.2278104923057718</v>
      </c>
      <c r="R25" s="61">
        <f>+'جدول 1'!Q25/'جدول 1'!Q29*100</f>
        <v>0</v>
      </c>
      <c r="S25" s="61">
        <f>+'جدول 1'!R25/'جدول 1'!R29*100</f>
        <v>3.8717036758084555</v>
      </c>
      <c r="T25" s="62">
        <f>+'جدول 1'!S25/'جدول 1'!S29*100</f>
        <v>0</v>
      </c>
      <c r="U25" s="4" t="s">
        <v>63</v>
      </c>
      <c r="V25" s="97" t="s">
        <v>64</v>
      </c>
    </row>
    <row r="26" spans="3:22" ht="25.5" customHeight="1">
      <c r="C26" s="60">
        <f>+'جدول 1'!B26/'جدول 1'!B29*100</f>
        <v>0.18225907917632178</v>
      </c>
      <c r="D26" s="61">
        <f>+'جدول 1'!C26/'جدول 1'!C29*100</f>
        <v>0</v>
      </c>
      <c r="E26" s="61">
        <f>+'جدول 1'!D26/'جدول 1'!D29*100</f>
        <v>0</v>
      </c>
      <c r="F26" s="61">
        <f>+'جدول 1'!E26/'جدول 1'!E29*100</f>
        <v>0</v>
      </c>
      <c r="G26" s="61">
        <f>+'جدول 1'!F26/'جدول 1'!F29*100</f>
        <v>0</v>
      </c>
      <c r="H26" s="61">
        <f>+'جدول 1'!G26/'جدول 1'!G29*100</f>
        <v>0</v>
      </c>
      <c r="I26" s="61">
        <f>+'جدول 1'!H26/'جدول 1'!H29*100</f>
        <v>0.010277019624458867</v>
      </c>
      <c r="J26" s="61">
        <f>+'جدول 1'!I26/'جدول 1'!I29*100</f>
        <v>0</v>
      </c>
      <c r="K26" s="61">
        <f>+'جدول 1'!J26/'جدول 1'!J29*100</f>
        <v>0</v>
      </c>
      <c r="L26" s="61">
        <f>+'جدول 1'!K26/'جدول 1'!K29*100</f>
        <v>0</v>
      </c>
      <c r="M26" s="61">
        <f>+'جدول 1'!L26/'جدول 1'!L29*100</f>
        <v>0</v>
      </c>
      <c r="N26" s="61">
        <f>+'جدول 1'!M26/'جدول 1'!M29*100</f>
        <v>0</v>
      </c>
      <c r="O26" s="61">
        <f>+'جدول 1'!N26/'جدول 1'!N29*100</f>
        <v>0</v>
      </c>
      <c r="P26" s="61">
        <f>+'جدول 1'!O26/'جدول 1'!O29*100</f>
        <v>0</v>
      </c>
      <c r="Q26" s="61">
        <f>+'جدول 1'!P26/'جدول 1'!P29*100</f>
        <v>4.111598632707691</v>
      </c>
      <c r="R26" s="61">
        <f>+'جدول 1'!Q26/'جدول 1'!Q29*100</f>
        <v>0</v>
      </c>
      <c r="S26" s="61">
        <f>+'جدول 1'!R26/'جدول 1'!R29*100</f>
        <v>0</v>
      </c>
      <c r="T26" s="62">
        <f>+'جدول 1'!S26/'جدول 1'!S29*100</f>
        <v>0</v>
      </c>
      <c r="U26" s="4" t="s">
        <v>65</v>
      </c>
      <c r="V26" s="97" t="s">
        <v>66</v>
      </c>
    </row>
    <row r="27" spans="3:22" ht="25.5" customHeight="1">
      <c r="C27" s="60">
        <f>+'جدول 1'!B27/'جدول 1'!B29*100</f>
        <v>0.06786195260445892</v>
      </c>
      <c r="D27" s="61">
        <f>+'جدول 1'!C27/'جدول 1'!C29*100</f>
        <v>0</v>
      </c>
      <c r="E27" s="61">
        <f>+'جدول 1'!D27/'جدول 1'!D29*100</f>
        <v>0</v>
      </c>
      <c r="F27" s="61">
        <f>+'جدول 1'!E27/'جدول 1'!E29*100</f>
        <v>0</v>
      </c>
      <c r="G27" s="61">
        <f>+'جدول 1'!F27/'جدول 1'!F29*100</f>
        <v>0</v>
      </c>
      <c r="H27" s="61">
        <f>+'جدول 1'!G27/'جدول 1'!G29*100</f>
        <v>0</v>
      </c>
      <c r="I27" s="61">
        <f>+'جدول 1'!H27/'جدول 1'!H29*100</f>
        <v>0</v>
      </c>
      <c r="J27" s="61">
        <f>+'جدول 1'!I27/'جدول 1'!I29*100</f>
        <v>0</v>
      </c>
      <c r="K27" s="61">
        <f>+'جدول 1'!J27/'جدول 1'!J29*100</f>
        <v>0</v>
      </c>
      <c r="L27" s="61">
        <f>+'جدول 1'!K27/'جدول 1'!K29*100</f>
        <v>0</v>
      </c>
      <c r="M27" s="61">
        <f>+'جدول 1'!L27/'جدول 1'!L29*100</f>
        <v>0</v>
      </c>
      <c r="N27" s="61">
        <f>+'جدول 1'!M27/'جدول 1'!M29*100</f>
        <v>0</v>
      </c>
      <c r="O27" s="61">
        <f>+'جدول 1'!N27/'جدول 1'!N29*100</f>
        <v>0</v>
      </c>
      <c r="P27" s="61">
        <f>+'جدول 1'!O27/'جدول 1'!O29*100</f>
        <v>0</v>
      </c>
      <c r="Q27" s="61">
        <f>+'جدول 1'!P27/'جدول 1'!P29*100</f>
        <v>0.15448205410119575</v>
      </c>
      <c r="R27" s="61">
        <f>+'جدول 1'!Q27/'جدول 1'!Q29*100</f>
        <v>3.6874794811429292</v>
      </c>
      <c r="S27" s="61">
        <f>+'جدول 1'!R27/'جدول 1'!R29*100</f>
        <v>0</v>
      </c>
      <c r="T27" s="62">
        <f>+'جدول 1'!S27/'جدول 1'!S29*100</f>
        <v>0</v>
      </c>
      <c r="U27" s="4" t="s">
        <v>67</v>
      </c>
      <c r="V27" s="97" t="s">
        <v>68</v>
      </c>
    </row>
    <row r="28" spans="3:22" ht="25.5" customHeight="1" thickBot="1">
      <c r="C28" s="60">
        <f>+'جدول 1'!B28/'جدول 1'!B29*100</f>
        <v>0.0011844172613174834</v>
      </c>
      <c r="D28" s="61">
        <f>+'جدول 1'!C28/'جدول 1'!C29*100</f>
        <v>21.148702924736458</v>
      </c>
      <c r="E28" s="61">
        <f>+'جدول 1'!D28/'جدول 1'!D29*100</f>
        <v>0</v>
      </c>
      <c r="F28" s="61">
        <f>+'جدول 1'!E28/'جدول 1'!E29*100</f>
        <v>0</v>
      </c>
      <c r="G28" s="61">
        <f>+'جدول 1'!F28/'جدول 1'!F29*100</f>
        <v>0</v>
      </c>
      <c r="H28" s="61">
        <f>+'جدول 1'!G28/'جدول 1'!G29*100</f>
        <v>0</v>
      </c>
      <c r="I28" s="61">
        <f>+'جدول 1'!H28/'جدول 1'!H29*100</f>
        <v>0</v>
      </c>
      <c r="J28" s="61">
        <f>+'جدول 1'!I28/'جدول 1'!I29*100</f>
        <v>0</v>
      </c>
      <c r="K28" s="61">
        <f>+'جدول 1'!J28/'جدول 1'!J29*100</f>
        <v>0</v>
      </c>
      <c r="L28" s="61">
        <f>+'جدول 1'!K28/'جدول 1'!K29*100</f>
        <v>0</v>
      </c>
      <c r="M28" s="61">
        <f>+'جدول 1'!L28/'جدول 1'!L29*100</f>
        <v>0</v>
      </c>
      <c r="N28" s="61">
        <f>+'جدول 1'!M28/'جدول 1'!M29*100</f>
        <v>0</v>
      </c>
      <c r="O28" s="61">
        <f>+'جدول 1'!N28/'جدول 1'!N29*100</f>
        <v>0</v>
      </c>
      <c r="P28" s="61">
        <f>+'جدول 1'!O28/'جدول 1'!O29*100</f>
        <v>0</v>
      </c>
      <c r="Q28" s="61">
        <f>+'جدول 1'!P28/'جدول 1'!P29*100</f>
        <v>0</v>
      </c>
      <c r="R28" s="61">
        <f>+'جدول 1'!Q28/'جدول 1'!Q29*100</f>
        <v>0</v>
      </c>
      <c r="S28" s="61">
        <f>+'جدول 1'!R28/'جدول 1'!R29*100</f>
        <v>0</v>
      </c>
      <c r="T28" s="62">
        <f>+'جدول 1'!S28/'جدول 1'!S29*100</f>
        <v>0</v>
      </c>
      <c r="U28" s="33" t="s">
        <v>69</v>
      </c>
      <c r="V28" s="99" t="s">
        <v>70</v>
      </c>
    </row>
    <row r="29" spans="3:22" ht="25.5" customHeight="1" thickBot="1">
      <c r="C29" s="63">
        <f aca="true" t="shared" si="0" ref="C29:T29">SUM(C21:C28)</f>
        <v>100</v>
      </c>
      <c r="D29" s="64">
        <f t="shared" si="0"/>
        <v>100</v>
      </c>
      <c r="E29" s="64">
        <f t="shared" si="0"/>
        <v>100</v>
      </c>
      <c r="F29" s="64">
        <f t="shared" si="0"/>
        <v>100</v>
      </c>
      <c r="G29" s="64">
        <f t="shared" si="0"/>
        <v>100</v>
      </c>
      <c r="H29" s="64">
        <f t="shared" si="0"/>
        <v>100</v>
      </c>
      <c r="I29" s="64">
        <f t="shared" si="0"/>
        <v>100</v>
      </c>
      <c r="J29" s="64">
        <f t="shared" si="0"/>
        <v>100</v>
      </c>
      <c r="K29" s="64">
        <f t="shared" si="0"/>
        <v>100</v>
      </c>
      <c r="L29" s="64">
        <f t="shared" si="0"/>
        <v>100</v>
      </c>
      <c r="M29" s="64">
        <f t="shared" si="0"/>
        <v>100</v>
      </c>
      <c r="N29" s="64">
        <f t="shared" si="0"/>
        <v>100</v>
      </c>
      <c r="O29" s="64">
        <f t="shared" si="0"/>
        <v>100</v>
      </c>
      <c r="P29" s="64">
        <f t="shared" si="0"/>
        <v>100</v>
      </c>
      <c r="Q29" s="64">
        <f t="shared" si="0"/>
        <v>100.00000000000001</v>
      </c>
      <c r="R29" s="64">
        <f t="shared" si="0"/>
        <v>99.99999999999999</v>
      </c>
      <c r="S29" s="64">
        <f t="shared" si="0"/>
        <v>100</v>
      </c>
      <c r="T29" s="65">
        <f t="shared" si="0"/>
        <v>100</v>
      </c>
      <c r="U29" s="34" t="s">
        <v>71</v>
      </c>
      <c r="V29" s="100"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&amp;L&amp;"Arial,Bold"&amp;18 106</oddFooter>
  </headerFooter>
  <drawing r:id="rId1"/>
</worksheet>
</file>

<file path=xl/worksheets/sheet3.xml><?xml version="1.0" encoding="utf-8"?>
<worksheet xmlns="http://schemas.openxmlformats.org/spreadsheetml/2006/main" xmlns:r="http://schemas.openxmlformats.org/officeDocument/2006/relationships">
  <dimension ref="C4:V29"/>
  <sheetViews>
    <sheetView zoomScalePageLayoutView="0" workbookViewId="0" topLeftCell="U2">
      <selection activeCell="V4" sqref="V4"/>
    </sheetView>
  </sheetViews>
  <sheetFormatPr defaultColWidth="9.140625" defaultRowHeight="12.75"/>
  <cols>
    <col min="3" max="10" width="13.421875" style="0" customWidth="1"/>
    <col min="11" max="11" width="13.8515625" style="0" customWidth="1"/>
    <col min="12" max="18" width="13.421875" style="0" customWidth="1"/>
    <col min="19" max="19" width="15.421875" style="0" customWidth="1"/>
    <col min="20" max="20" width="13.421875" style="0" customWidth="1"/>
    <col min="21" max="21" width="12.57421875" style="0" customWidth="1"/>
    <col min="22" max="22" width="58.140625" style="0" customWidth="1"/>
  </cols>
  <sheetData>
    <row r="4" spans="3:22" ht="27.75">
      <c r="C4" s="114" t="s">
        <v>150</v>
      </c>
      <c r="D4" s="2"/>
      <c r="E4" s="2"/>
      <c r="F4" s="2"/>
      <c r="G4" s="3"/>
      <c r="H4" s="3"/>
      <c r="I4" s="3"/>
      <c r="J4" s="3"/>
      <c r="K4" s="3"/>
      <c r="L4" s="2"/>
      <c r="M4" s="3"/>
      <c r="N4" s="3"/>
      <c r="O4" s="3"/>
      <c r="P4" s="3"/>
      <c r="Q4" s="3"/>
      <c r="R4" s="3"/>
      <c r="S4" s="3"/>
      <c r="T4" s="3"/>
      <c r="U4" s="26"/>
      <c r="V4" s="112" t="s">
        <v>164</v>
      </c>
    </row>
    <row r="5" spans="3:22" ht="27" thickBot="1">
      <c r="C5" s="27"/>
      <c r="D5" s="28"/>
      <c r="E5" s="28"/>
      <c r="F5" s="28"/>
      <c r="G5" s="29"/>
      <c r="H5" s="29"/>
      <c r="I5" s="29"/>
      <c r="J5" s="29"/>
      <c r="K5" s="30"/>
      <c r="L5" s="30"/>
      <c r="M5" s="30"/>
      <c r="N5" s="31"/>
      <c r="O5" s="31"/>
      <c r="P5" s="31"/>
      <c r="Q5" s="30"/>
      <c r="R5" s="30"/>
      <c r="S5" s="30"/>
      <c r="T5" s="30"/>
      <c r="U5" s="27"/>
      <c r="V5" s="28"/>
    </row>
    <row r="6" spans="3:22" ht="27.7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47.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7.7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10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4.75"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66">
        <f>SUM(D11:T11)</f>
        <v>100</v>
      </c>
      <c r="D11" s="58">
        <f>+'جدول 1'!C11/'جدول 1'!B11*100</f>
        <v>0</v>
      </c>
      <c r="E11" s="58">
        <f>+'جدول 1'!D11/'جدول 1'!B11*100</f>
        <v>0.0012706786312616982</v>
      </c>
      <c r="F11" s="58">
        <f>+'جدول 1'!E11/'جدول 1'!B11*100</f>
        <v>0</v>
      </c>
      <c r="G11" s="58">
        <f>+'جدول 1'!F11/'جدول 1'!B11*100</f>
        <v>0</v>
      </c>
      <c r="H11" s="58">
        <f>+'جدول 1'!G11/'جدول 1'!B11*100</f>
        <v>0.057464016733058954</v>
      </c>
      <c r="I11" s="58">
        <f>+'جدول 1'!H11/'جدول 1'!B11*100</f>
        <v>60.94027180617427</v>
      </c>
      <c r="J11" s="58">
        <f>+'جدول 1'!I11/'جدول 1'!B11*100</f>
        <v>1.5498409220417377</v>
      </c>
      <c r="K11" s="58">
        <f>+'جدول 1'!J11/'جدول 1'!B11*100</f>
        <v>1.4494081131874184</v>
      </c>
      <c r="L11" s="58">
        <f>+'جدول 1'!K11/'جدول 1'!B11*100</f>
        <v>10.643013854627496</v>
      </c>
      <c r="M11" s="58">
        <f>+'جدول 1'!L11/'جدول 1'!B11*100</f>
        <v>7.21960854558184</v>
      </c>
      <c r="N11" s="58">
        <f>+'جدول 1'!M11/'جدول 1'!B11*100</f>
        <v>0.1580650683695465</v>
      </c>
      <c r="O11" s="58">
        <f>+'جدول 1'!N11/'جدول 1'!B11*100</f>
        <v>0.1134516528768425</v>
      </c>
      <c r="P11" s="58">
        <f>+'جدول 1'!O11/'جدول 1'!B11*100</f>
        <v>1.0230675319305267</v>
      </c>
      <c r="Q11" s="58">
        <f>+'جدول 1'!P11/'جدول 1'!B11*100</f>
        <v>0.8891705213450141</v>
      </c>
      <c r="R11" s="58">
        <f>+'جدول 1'!Q11/'جدول 1'!B11*100</f>
        <v>1.6445838090347238</v>
      </c>
      <c r="S11" s="58">
        <f>+'جدول 1'!R11/'جدول 1'!B11*100</f>
        <v>12.67464956375514</v>
      </c>
      <c r="T11" s="59">
        <f>+'جدول 1'!S11/'جدول 1'!B11*100</f>
        <v>1.6361339157111239</v>
      </c>
      <c r="U11" s="10" t="s">
        <v>37</v>
      </c>
      <c r="V11" s="96" t="s">
        <v>38</v>
      </c>
    </row>
    <row r="12" spans="3:22" ht="33.75">
      <c r="C12" s="67">
        <f aca="true" t="shared" si="0" ref="C12:C29">SUM(D12:T12)</f>
        <v>99.99999999999999</v>
      </c>
      <c r="D12" s="61">
        <f>+'جدول 1'!C12/'جدول 1'!B12*100</f>
        <v>0</v>
      </c>
      <c r="E12" s="61">
        <f>+'جدول 1'!D12/'جدول 1'!B12*100</f>
        <v>0</v>
      </c>
      <c r="F12" s="61">
        <f>+'جدول 1'!E12/'جدول 1'!B12*100</f>
        <v>0</v>
      </c>
      <c r="G12" s="61">
        <f>+'جدول 1'!F12/'جدول 1'!B12*100</f>
        <v>0</v>
      </c>
      <c r="H12" s="61">
        <f>+'جدول 1'!G12/'جدول 1'!B12*100</f>
        <v>0</v>
      </c>
      <c r="I12" s="61">
        <f>+'جدول 1'!H12/'جدول 1'!B12*100</f>
        <v>31.1552528276066</v>
      </c>
      <c r="J12" s="61">
        <f>+'جدول 1'!I12/'جدول 1'!B12*100</f>
        <v>0.03965259703889727</v>
      </c>
      <c r="K12" s="61">
        <f>+'جدول 1'!J12/'جدول 1'!B12*100</f>
        <v>0</v>
      </c>
      <c r="L12" s="61">
        <f>+'جدول 1'!K12/'جدول 1'!B12*100</f>
        <v>2.9032739703805692</v>
      </c>
      <c r="M12" s="61">
        <f>+'جدول 1'!L12/'جدول 1'!B12*100</f>
        <v>1.837073802545727</v>
      </c>
      <c r="N12" s="61">
        <f>+'جدول 1'!M12/'جدول 1'!B12*100</f>
        <v>0.006624490853235014</v>
      </c>
      <c r="O12" s="61">
        <f>+'جدول 1'!N12/'جدول 1'!B12*100</f>
        <v>0</v>
      </c>
      <c r="P12" s="61">
        <f>+'جدول 1'!O12/'جدول 1'!B12*100</f>
        <v>0</v>
      </c>
      <c r="Q12" s="61">
        <f>+'جدول 1'!P12/'جدول 1'!B12*100</f>
        <v>62.88321806631731</v>
      </c>
      <c r="R12" s="61">
        <f>+'جدول 1'!Q12/'جدول 1'!B12*100</f>
        <v>1.0774740880702818</v>
      </c>
      <c r="S12" s="61">
        <f>+'جدول 1'!R12/'جدول 1'!B12*100</f>
        <v>0.09743015718737351</v>
      </c>
      <c r="T12" s="62">
        <f>+'جدول 1'!S12/'جدول 1'!B12*100</f>
        <v>0</v>
      </c>
      <c r="U12" s="4" t="s">
        <v>39</v>
      </c>
      <c r="V12" s="97" t="s">
        <v>40</v>
      </c>
    </row>
    <row r="13" spans="3:22" ht="33.75">
      <c r="C13" s="67">
        <f t="shared" si="0"/>
        <v>100.00000000000001</v>
      </c>
      <c r="D13" s="61">
        <f>+'جدول 1'!C13/'جدول 1'!B13*100</f>
        <v>0</v>
      </c>
      <c r="E13" s="61">
        <f>+'جدول 1'!D13/'جدول 1'!B13*100</f>
        <v>0</v>
      </c>
      <c r="F13" s="61">
        <f>+'جدول 1'!E13/'جدول 1'!B13*100</f>
        <v>0</v>
      </c>
      <c r="G13" s="61">
        <f>+'جدول 1'!F13/'جدول 1'!B13*100</f>
        <v>0</v>
      </c>
      <c r="H13" s="61">
        <f>+'جدول 1'!G13/'جدول 1'!B13*100</f>
        <v>20.640913837779813</v>
      </c>
      <c r="I13" s="61">
        <f>+'جدول 1'!H13/'جدول 1'!B13*100</f>
        <v>77.39959108066424</v>
      </c>
      <c r="J13" s="61">
        <f>+'جدول 1'!I13/'جدول 1'!B13*100</f>
        <v>0</v>
      </c>
      <c r="K13" s="61">
        <f>+'جدول 1'!J13/'جدول 1'!B13*100</f>
        <v>0.040040951041984865</v>
      </c>
      <c r="L13" s="61">
        <f>+'جدول 1'!K13/'جدول 1'!B13*100</f>
        <v>0</v>
      </c>
      <c r="M13" s="61">
        <f>+'جدول 1'!L13/'جدول 1'!B13*100</f>
        <v>0</v>
      </c>
      <c r="N13" s="61">
        <f>+'جدول 1'!M13/'جدول 1'!B13*100</f>
        <v>0</v>
      </c>
      <c r="O13" s="61">
        <f>+'جدول 1'!N13/'جدول 1'!B13*100</f>
        <v>0</v>
      </c>
      <c r="P13" s="61">
        <f>+'جدول 1'!O13/'جدول 1'!B13*100</f>
        <v>0</v>
      </c>
      <c r="Q13" s="61">
        <f>+'جدول 1'!P13/'جدول 1'!B13*100</f>
        <v>1.9194541305139863</v>
      </c>
      <c r="R13" s="61">
        <f>+'جدول 1'!Q13/'جدول 1'!B13*100</f>
        <v>0</v>
      </c>
      <c r="S13" s="61">
        <f>+'جدول 1'!R13/'جدول 1'!B13*100</f>
        <v>0</v>
      </c>
      <c r="T13" s="62">
        <f>+'جدول 1'!S13/'جدول 1'!B13*100</f>
        <v>0</v>
      </c>
      <c r="U13" s="4" t="s">
        <v>41</v>
      </c>
      <c r="V13" s="97" t="s">
        <v>42</v>
      </c>
    </row>
    <row r="14" spans="3:22" ht="33.75">
      <c r="C14" s="67">
        <f t="shared" si="0"/>
        <v>99.99999999999999</v>
      </c>
      <c r="D14" s="61">
        <f>+'جدول 1'!C14/'جدول 1'!B14*100</f>
        <v>0</v>
      </c>
      <c r="E14" s="61">
        <f>+'جدول 1'!D14/'جدول 1'!B14*100</f>
        <v>0</v>
      </c>
      <c r="F14" s="61">
        <f>+'جدول 1'!E14/'جدول 1'!B14*100</f>
        <v>0</v>
      </c>
      <c r="G14" s="61">
        <f>+'جدول 1'!F14/'جدول 1'!B14*100</f>
        <v>0</v>
      </c>
      <c r="H14" s="61">
        <f>+'جدول 1'!G14/'جدول 1'!B14*100</f>
        <v>0</v>
      </c>
      <c r="I14" s="61">
        <f>+'جدول 1'!H14/'جدول 1'!B14*100</f>
        <v>69.13627755880356</v>
      </c>
      <c r="J14" s="61">
        <f>+'جدول 1'!I14/'جدول 1'!B14*100</f>
        <v>1.699929651267237</v>
      </c>
      <c r="K14" s="61">
        <f>+'جدول 1'!J14/'جدول 1'!B14*100</f>
        <v>3.6126974496991497</v>
      </c>
      <c r="L14" s="61">
        <f>+'جدول 1'!K14/'جدول 1'!B14*100</f>
        <v>8.371057283327152</v>
      </c>
      <c r="M14" s="61">
        <f>+'جدول 1'!L14/'جدول 1'!B14*100</f>
        <v>6.231878296029548</v>
      </c>
      <c r="N14" s="61">
        <f>+'جدول 1'!M14/'جدول 1'!B14*100</f>
        <v>0.08417741932841463</v>
      </c>
      <c r="O14" s="61">
        <f>+'جدول 1'!N14/'جدول 1'!B14*100</f>
        <v>0</v>
      </c>
      <c r="P14" s="61">
        <f>+'جدول 1'!O14/'جدول 1'!B14*100</f>
        <v>2.3000862207599546</v>
      </c>
      <c r="Q14" s="61">
        <f>+'جدول 1'!P14/'جدول 1'!B14*100</f>
        <v>0.3736785438713158</v>
      </c>
      <c r="R14" s="61">
        <f>+'جدول 1'!Q14/'جدول 1'!B14*100</f>
        <v>2.201340251539665</v>
      </c>
      <c r="S14" s="61">
        <f>+'جدول 1'!R14/'جدول 1'!B14*100</f>
        <v>5.146587545527283</v>
      </c>
      <c r="T14" s="62">
        <f>+'جدول 1'!S14/'جدول 1'!B14*100</f>
        <v>0.8422897798467052</v>
      </c>
      <c r="U14" s="4" t="s">
        <v>43</v>
      </c>
      <c r="V14" s="97" t="s">
        <v>44</v>
      </c>
    </row>
    <row r="15" spans="3:22" ht="30" customHeight="1">
      <c r="C15" s="67">
        <f t="shared" si="0"/>
        <v>100</v>
      </c>
      <c r="D15" s="61">
        <f>+'جدول 1'!C15/'جدول 1'!B15*100</f>
        <v>0</v>
      </c>
      <c r="E15" s="61">
        <f>+'جدول 1'!D15/'جدول 1'!B15*100</f>
        <v>0</v>
      </c>
      <c r="F15" s="61">
        <f>+'جدول 1'!E15/'جدول 1'!B15*100</f>
        <v>0</v>
      </c>
      <c r="G15" s="61">
        <f>+'جدول 1'!F15/'جدول 1'!B15*100</f>
        <v>0</v>
      </c>
      <c r="H15" s="61">
        <f>+'جدول 1'!G15/'جدول 1'!B15*100</f>
        <v>0</v>
      </c>
      <c r="I15" s="61">
        <f>+'جدول 1'!H15/'جدول 1'!B15*100</f>
        <v>76.06720849932913</v>
      </c>
      <c r="J15" s="61">
        <f>+'جدول 1'!I15/'جدول 1'!B15*100</f>
        <v>0.0069411918422091785</v>
      </c>
      <c r="K15" s="61">
        <f>+'جدول 1'!J15/'جدول 1'!B15*100</f>
        <v>1.1175399353880224</v>
      </c>
      <c r="L15" s="61">
        <f>+'جدول 1'!K15/'جدول 1'!B15*100</f>
        <v>10.433967809343482</v>
      </c>
      <c r="M15" s="61">
        <f>+'جدول 1'!L15/'جدول 1'!B15*100</f>
        <v>7.374964079802282</v>
      </c>
      <c r="N15" s="61">
        <f>+'جدول 1'!M15/'جدول 1'!B15*100</f>
        <v>0.06525703518660288</v>
      </c>
      <c r="O15" s="61">
        <f>+'جدول 1'!N15/'جدول 1'!B15*100</f>
        <v>0.04983948794199556</v>
      </c>
      <c r="P15" s="61">
        <f>+'جدول 1'!O15/'جدول 1'!B15*100</f>
        <v>0.23954111448666204</v>
      </c>
      <c r="Q15" s="61">
        <f>+'جدول 1'!P15/'جدول 1'!B15*100</f>
        <v>1.9288090358737238</v>
      </c>
      <c r="R15" s="61">
        <f>+'جدول 1'!Q15/'جدول 1'!B15*100</f>
        <v>2.0826840416149706</v>
      </c>
      <c r="S15" s="61">
        <f>+'جدول 1'!R15/'جدول 1'!B15*100</f>
        <v>0.6323707744813979</v>
      </c>
      <c r="T15" s="62">
        <f>+'جدول 1'!S15/'جدول 1'!B15*100</f>
        <v>0.0008769947095148184</v>
      </c>
      <c r="U15" s="4" t="s">
        <v>45</v>
      </c>
      <c r="V15" s="97" t="s">
        <v>46</v>
      </c>
    </row>
    <row r="16" spans="3:22" ht="33.75">
      <c r="C16" s="67">
        <f t="shared" si="0"/>
        <v>100</v>
      </c>
      <c r="D16" s="61">
        <f>+'جدول 1'!C16/'جدول 1'!B16*100</f>
        <v>0.07054211424883718</v>
      </c>
      <c r="E16" s="61">
        <f>+'جدول 1'!D16/'جدول 1'!B16*100</f>
        <v>85.90182605174928</v>
      </c>
      <c r="F16" s="61">
        <f>+'جدول 1'!E16/'جدول 1'!B16*100</f>
        <v>0</v>
      </c>
      <c r="G16" s="61">
        <f>+'جدول 1'!F16/'جدول 1'!B16*100</f>
        <v>0</v>
      </c>
      <c r="H16" s="61">
        <f>+'جدول 1'!G16/'جدول 1'!B16*100</f>
        <v>0</v>
      </c>
      <c r="I16" s="61">
        <f>+'جدول 1'!H16/'جدول 1'!B16*100</f>
        <v>0.6934034930708323</v>
      </c>
      <c r="J16" s="61">
        <f>+'جدول 1'!I16/'جدول 1'!B16*100</f>
        <v>0</v>
      </c>
      <c r="K16" s="61">
        <f>+'جدول 1'!J16/'جدول 1'!B16*100</f>
        <v>0</v>
      </c>
      <c r="L16" s="61">
        <f>+'جدول 1'!K16/'جدول 1'!B16*100</f>
        <v>0</v>
      </c>
      <c r="M16" s="61">
        <f>+'جدول 1'!L16/'جدول 1'!B16*100</f>
        <v>0</v>
      </c>
      <c r="N16" s="61">
        <f>+'جدول 1'!M16/'جدول 1'!B16*100</f>
        <v>0</v>
      </c>
      <c r="O16" s="61">
        <f>+'جدول 1'!N16/'جدول 1'!B16*100</f>
        <v>0</v>
      </c>
      <c r="P16" s="61">
        <f>+'جدول 1'!O16/'جدول 1'!B16*100</f>
        <v>0</v>
      </c>
      <c r="Q16" s="61">
        <f>+'جدول 1'!P16/'جدول 1'!B16*100</f>
        <v>10.871927780049763</v>
      </c>
      <c r="R16" s="61">
        <f>+'جدول 1'!Q16/'جدول 1'!B16*100</f>
        <v>0</v>
      </c>
      <c r="S16" s="61">
        <f>+'جدول 1'!R16/'جدول 1'!B16*100</f>
        <v>2.4507967594192004</v>
      </c>
      <c r="T16" s="62">
        <f>+'جدول 1'!S16/'جدول 1'!B16*100</f>
        <v>0.011503801462081848</v>
      </c>
      <c r="U16" s="4" t="s">
        <v>47</v>
      </c>
      <c r="V16" s="97" t="s">
        <v>48</v>
      </c>
    </row>
    <row r="17" spans="3:22" ht="33.75">
      <c r="C17" s="67">
        <f t="shared" si="0"/>
        <v>100.00000000000003</v>
      </c>
      <c r="D17" s="61">
        <f>+'جدول 1'!C17/'جدول 1'!B17*100</f>
        <v>0</v>
      </c>
      <c r="E17" s="61">
        <f>+'جدول 1'!D17/'جدول 1'!B17*100</f>
        <v>2.8234779694891037</v>
      </c>
      <c r="F17" s="61">
        <f>+'جدول 1'!E17/'جدول 1'!B17*100</f>
        <v>0</v>
      </c>
      <c r="G17" s="61">
        <f>+'جدول 1'!F17/'جدول 1'!B17*100</f>
        <v>0</v>
      </c>
      <c r="H17" s="61">
        <f>+'جدول 1'!G17/'جدول 1'!B17*100</f>
        <v>0</v>
      </c>
      <c r="I17" s="61">
        <f>+'جدول 1'!H17/'جدول 1'!B17*100</f>
        <v>0</v>
      </c>
      <c r="J17" s="61">
        <f>+'جدول 1'!I17/'جدول 1'!B17*100</f>
        <v>0</v>
      </c>
      <c r="K17" s="61">
        <f>+'جدول 1'!J17/'جدول 1'!B17*100</f>
        <v>0</v>
      </c>
      <c r="L17" s="61">
        <f>+'جدول 1'!K17/'جدول 1'!B17*100</f>
        <v>21.38285621810073</v>
      </c>
      <c r="M17" s="61">
        <f>+'جدول 1'!L17/'جدول 1'!B17*100</f>
        <v>0</v>
      </c>
      <c r="N17" s="61">
        <f>+'جدول 1'!M17/'جدول 1'!B17*100</f>
        <v>0.6584672713262093</v>
      </c>
      <c r="O17" s="61">
        <f>+'جدول 1'!N17/'جدول 1'!B17*100</f>
        <v>0</v>
      </c>
      <c r="P17" s="61">
        <f>+'جدول 1'!O17/'جدول 1'!B17*100</f>
        <v>0</v>
      </c>
      <c r="Q17" s="61">
        <f>+'جدول 1'!P17/'جدول 1'!B17*100</f>
        <v>4.675277617396533</v>
      </c>
      <c r="R17" s="61">
        <f>+'جدول 1'!Q17/'جدول 1'!B17*100</f>
        <v>8.159925366015356</v>
      </c>
      <c r="S17" s="61">
        <f>+'جدول 1'!R17/'جدول 1'!B17*100</f>
        <v>49.68286555603345</v>
      </c>
      <c r="T17" s="62">
        <f>+'جدول 1'!S17/'جدول 1'!B17*100</f>
        <v>12.617130001638635</v>
      </c>
      <c r="U17" s="4" t="s">
        <v>49</v>
      </c>
      <c r="V17" s="97" t="s">
        <v>50</v>
      </c>
    </row>
    <row r="18" spans="3:22" ht="39" customHeight="1">
      <c r="C18" s="67">
        <f t="shared" si="0"/>
        <v>100.00000000000001</v>
      </c>
      <c r="D18" s="61">
        <f>+'جدول 1'!C18/'جدول 1'!B18*100</f>
        <v>0</v>
      </c>
      <c r="E18" s="61">
        <f>+'جدول 1'!D18/'جدول 1'!B18*100</f>
        <v>0</v>
      </c>
      <c r="F18" s="61">
        <f>+'جدول 1'!E18/'جدول 1'!B18*100</f>
        <v>0</v>
      </c>
      <c r="G18" s="61">
        <f>+'جدول 1'!F18/'جدول 1'!B18*100</f>
        <v>71.47690899963767</v>
      </c>
      <c r="H18" s="61">
        <f>+'جدول 1'!G18/'جدول 1'!B18*100</f>
        <v>0</v>
      </c>
      <c r="I18" s="61">
        <f>+'جدول 1'!H18/'جدول 1'!B18*100</f>
        <v>0</v>
      </c>
      <c r="J18" s="61">
        <f>+'جدول 1'!I18/'جدول 1'!B18*100</f>
        <v>25.41992577385625</v>
      </c>
      <c r="K18" s="61">
        <f>+'جدول 1'!J18/'جدول 1'!B18*100</f>
        <v>0.01444123813261278</v>
      </c>
      <c r="L18" s="61">
        <f>+'جدول 1'!K18/'جدول 1'!B18*100</f>
        <v>0</v>
      </c>
      <c r="M18" s="61">
        <f>+'جدول 1'!L18/'جدول 1'!B18*100</f>
        <v>0</v>
      </c>
      <c r="N18" s="61">
        <f>+'جدول 1'!M18/'جدول 1'!B18*100</f>
        <v>0</v>
      </c>
      <c r="O18" s="61">
        <f>+'جدول 1'!N18/'جدول 1'!B18*100</f>
        <v>0</v>
      </c>
      <c r="P18" s="61">
        <f>+'جدول 1'!O18/'جدول 1'!B18*100</f>
        <v>0</v>
      </c>
      <c r="Q18" s="61">
        <f>+'جدول 1'!P18/'جدول 1'!B18*100</f>
        <v>3.0887239883734714</v>
      </c>
      <c r="R18" s="61">
        <f>+'جدول 1'!Q18/'جدول 1'!B18*100</f>
        <v>0</v>
      </c>
      <c r="S18" s="61">
        <f>+'جدول 1'!R18/'جدول 1'!B18*100</f>
        <v>0</v>
      </c>
      <c r="T18" s="62">
        <f>+'جدول 1'!S18/'جدول 1'!B18*100</f>
        <v>0</v>
      </c>
      <c r="U18" s="4" t="s">
        <v>51</v>
      </c>
      <c r="V18" s="97" t="s">
        <v>73</v>
      </c>
    </row>
    <row r="19" spans="3:22" ht="33.75">
      <c r="C19" s="67">
        <f t="shared" si="0"/>
        <v>99.99999999999999</v>
      </c>
      <c r="D19" s="61">
        <f>+'جدول 1'!C19/'جدول 1'!B19*100</f>
        <v>0.0035523369608336922</v>
      </c>
      <c r="E19" s="61">
        <f>+'جدول 1'!D19/'جدول 1'!B19*100</f>
        <v>4.3527682856716465</v>
      </c>
      <c r="F19" s="61">
        <f>+'جدول 1'!E19/'جدول 1'!B19*100</f>
        <v>0</v>
      </c>
      <c r="G19" s="61">
        <f>+'جدول 1'!F19/'جدول 1'!B19*100</f>
        <v>0.8730055498376712</v>
      </c>
      <c r="H19" s="61">
        <f>+'جدول 1'!G19/'جدول 1'!B19*100</f>
        <v>0.11469271083170549</v>
      </c>
      <c r="I19" s="61">
        <f>+'جدول 1'!H19/'جدول 1'!B19*100</f>
        <v>59.397221970007195</v>
      </c>
      <c r="J19" s="61">
        <f>+'جدول 1'!I19/'جدول 1'!B19*100</f>
        <v>1.4706530002661673</v>
      </c>
      <c r="K19" s="61">
        <f>+'جدول 1'!J19/'جدول 1'!B19*100</f>
        <v>1.4313161325864776</v>
      </c>
      <c r="L19" s="61">
        <f>+'جدول 1'!K19/'جدول 1'!B19*100</f>
        <v>9.702889024340418</v>
      </c>
      <c r="M19" s="61">
        <f>+'جدول 1'!L19/'جدول 1'!B19*100</f>
        <v>6.539347623087383</v>
      </c>
      <c r="N19" s="61">
        <f>+'جدول 1'!M19/'جدول 1'!B19*100</f>
        <v>0.12837060383137489</v>
      </c>
      <c r="O19" s="61">
        <f>+'جدول 1'!N19/'جدول 1'!B19*100</f>
        <v>0.08346102239168676</v>
      </c>
      <c r="P19" s="61">
        <f>+'جدول 1'!O19/'جدول 1'!B19*100</f>
        <v>0.8975830695423669</v>
      </c>
      <c r="Q19" s="61">
        <f>+'جدول 1'!P19/'جدول 1'!B19*100</f>
        <v>2.5570318742178832</v>
      </c>
      <c r="R19" s="61">
        <f>+'جدول 1'!Q19/'جدول 1'!B19*100</f>
        <v>1.7047610282979515</v>
      </c>
      <c r="S19" s="61">
        <f>+'جدول 1'!R19/'جدول 1'!B19*100</f>
        <v>9.477759906387082</v>
      </c>
      <c r="T19" s="62">
        <f>+'جدول 1'!S19/'جدول 1'!B19*100</f>
        <v>1.2655858617421478</v>
      </c>
      <c r="U19" s="32" t="s">
        <v>52</v>
      </c>
      <c r="V19" s="98" t="s">
        <v>53</v>
      </c>
    </row>
    <row r="20" spans="3:22" ht="39" customHeight="1">
      <c r="C20" s="67">
        <f t="shared" si="0"/>
        <v>100</v>
      </c>
      <c r="D20" s="61">
        <f>+'جدول 1'!C20/'جدول 1'!B20*100</f>
        <v>0</v>
      </c>
      <c r="E20" s="61">
        <f>+'جدول 1'!D20/'جدول 1'!B20*100</f>
        <v>0.03368521489853176</v>
      </c>
      <c r="F20" s="61">
        <f>+'جدول 1'!E20/'جدول 1'!B20*100</f>
        <v>0</v>
      </c>
      <c r="G20" s="61">
        <f>+'جدول 1'!F20/'جدول 1'!B20*100</f>
        <v>0</v>
      </c>
      <c r="H20" s="61">
        <f>+'جدول 1'!G20/'جدول 1'!B20*100</f>
        <v>0.4085508562887852</v>
      </c>
      <c r="I20" s="61">
        <f>+'جدول 1'!H20/'جدول 1'!B20*100</f>
        <v>0</v>
      </c>
      <c r="J20" s="61">
        <f>+'جدول 1'!I20/'جدول 1'!B20*100</f>
        <v>0</v>
      </c>
      <c r="K20" s="61">
        <f>+'جدول 1'!J20/'جدول 1'!B20*100</f>
        <v>0</v>
      </c>
      <c r="L20" s="61">
        <f>+'جدول 1'!K20/'جدول 1'!B20*100</f>
        <v>3.4289059425205424</v>
      </c>
      <c r="M20" s="61">
        <f>+'جدول 1'!L20/'جدول 1'!B20*100</f>
        <v>0.25030370295723986</v>
      </c>
      <c r="N20" s="61">
        <f>+'جدول 1'!M20/'جدول 1'!B20*100</f>
        <v>0.5058711810811186</v>
      </c>
      <c r="O20" s="61">
        <f>+'جدول 1'!N20/'جدول 1'!B20*100</f>
        <v>0.0116063086595161</v>
      </c>
      <c r="P20" s="61">
        <f>+'جدول 1'!O20/'جدول 1'!B20*100</f>
        <v>0.6605922810614799</v>
      </c>
      <c r="Q20" s="61">
        <f>+'جدول 1'!P20/'جدول 1'!B20*100</f>
        <v>61.42630431652518</v>
      </c>
      <c r="R20" s="61">
        <f>+'جدول 1'!Q20/'جدول 1'!B20*100</f>
        <v>-0.0011817959703183801</v>
      </c>
      <c r="S20" s="61">
        <f>+'جدول 1'!R20/'جدول 1'!B20*100</f>
        <v>29.790368478559152</v>
      </c>
      <c r="T20" s="62">
        <f>+'جدول 1'!S20/'جدول 1'!B20*100</f>
        <v>3.4849935134187735</v>
      </c>
      <c r="U20" s="4" t="s">
        <v>54</v>
      </c>
      <c r="V20" s="97" t="s">
        <v>55</v>
      </c>
    </row>
    <row r="21" spans="3:22" ht="33.75">
      <c r="C21" s="67">
        <f t="shared" si="0"/>
        <v>99.99999999999997</v>
      </c>
      <c r="D21" s="61">
        <f>+'جدول 1'!C21/'جدول 1'!B21*100</f>
        <v>0.003479632479134872</v>
      </c>
      <c r="E21" s="61">
        <f>+'جدول 1'!D21/'جدول 1'!B21*100</f>
        <v>4.264371070109919</v>
      </c>
      <c r="F21" s="61">
        <f>+'جدول 1'!E21/'جدول 1'!B21*100</f>
        <v>0</v>
      </c>
      <c r="G21" s="61">
        <f>+'جدول 1'!F21/'جدول 1'!B21*100</f>
        <v>0.8551380398798756</v>
      </c>
      <c r="H21" s="61">
        <f>+'جدول 1'!G21/'جدول 1'!B21*100</f>
        <v>0.12070700632056007</v>
      </c>
      <c r="I21" s="61">
        <f>+'جدول 1'!H21/'جدول 1'!B21*100</f>
        <v>58.18155907392155</v>
      </c>
      <c r="J21" s="61">
        <f>+'جدول 1'!I21/'جدول 1'!B21*100</f>
        <v>1.4405536416405507</v>
      </c>
      <c r="K21" s="61">
        <f>+'جدول 1'!J21/'جدول 1'!B21*100</f>
        <v>1.4020218683558576</v>
      </c>
      <c r="L21" s="61">
        <f>+'جدول 1'!K21/'جدول 1'!B21*100</f>
        <v>9.574481530012001</v>
      </c>
      <c r="M21" s="61">
        <f>+'جدول 1'!L21/'جدول 1'!B21*100</f>
        <v>6.410631883664151</v>
      </c>
      <c r="N21" s="61">
        <f>+'جدول 1'!M21/'جدول 1'!B21*100</f>
        <v>0.13609678074323708</v>
      </c>
      <c r="O21" s="61">
        <f>+'جدول 1'!N21/'جدول 1'!B21*100</f>
        <v>0.08199039621598508</v>
      </c>
      <c r="P21" s="61">
        <f>+'جدول 1'!O21/'جدول 1'!B21*100</f>
        <v>0.8927326590565738</v>
      </c>
      <c r="Q21" s="61">
        <f>+'جدول 1'!P21/'جدول 1'!B21*100</f>
        <v>3.761889405497829</v>
      </c>
      <c r="R21" s="61">
        <f>+'جدول 1'!Q21/'جدول 1'!B21*100</f>
        <v>1.6698460722524702</v>
      </c>
      <c r="S21" s="61">
        <f>+'جدول 1'!R21/'جدول 1'!B21*100</f>
        <v>9.89349121072939</v>
      </c>
      <c r="T21" s="62">
        <f>+'جدول 1'!S21/'جدول 1'!B21*100</f>
        <v>1.3110097291208984</v>
      </c>
      <c r="U21" s="32" t="s">
        <v>56</v>
      </c>
      <c r="V21" s="98" t="s">
        <v>57</v>
      </c>
    </row>
    <row r="22" spans="3:22" ht="33.75">
      <c r="C22" s="67">
        <f t="shared" si="0"/>
        <v>99.99999999999999</v>
      </c>
      <c r="D22" s="61">
        <f>+'جدول 1'!C22/'جدول 1'!B22*100</f>
        <v>0.026318242508831923</v>
      </c>
      <c r="E22" s="61">
        <f>+'جدول 1'!D22/'جدول 1'!B22*100</f>
        <v>0</v>
      </c>
      <c r="F22" s="61">
        <f>+'جدول 1'!E22/'جدول 1'!B22*100</f>
        <v>0</v>
      </c>
      <c r="G22" s="61">
        <f>+'جدول 1'!F22/'جدول 1'!B22*100</f>
        <v>0</v>
      </c>
      <c r="H22" s="61">
        <f>+'جدول 1'!G22/'جدول 1'!B22*100</f>
        <v>0</v>
      </c>
      <c r="I22" s="61">
        <f>+'جدول 1'!H22/'جدول 1'!B22*100</f>
        <v>61.906082081941626</v>
      </c>
      <c r="J22" s="61">
        <f>+'جدول 1'!I22/'جدول 1'!B22*100</f>
        <v>0</v>
      </c>
      <c r="K22" s="61">
        <f>+'جدول 1'!J22/'جدول 1'!B22*100</f>
        <v>0</v>
      </c>
      <c r="L22" s="61">
        <f>+'جدول 1'!K22/'جدول 1'!B22*100</f>
        <v>0</v>
      </c>
      <c r="M22" s="61">
        <f>+'جدول 1'!L22/'جدول 1'!B22*100</f>
        <v>0</v>
      </c>
      <c r="N22" s="61">
        <f>+'جدول 1'!M22/'جدول 1'!B22*100</f>
        <v>0</v>
      </c>
      <c r="O22" s="61">
        <f>+'جدول 1'!N22/'جدول 1'!B22*100</f>
        <v>0</v>
      </c>
      <c r="P22" s="61">
        <f>+'جدول 1'!O22/'جدول 1'!B22*100</f>
        <v>0</v>
      </c>
      <c r="Q22" s="61">
        <f>+'جدول 1'!P22/'جدول 1'!B22*100</f>
        <v>2.233383269091408</v>
      </c>
      <c r="R22" s="61">
        <f>+'جدول 1'!Q22/'جدول 1'!B22*100</f>
        <v>0</v>
      </c>
      <c r="S22" s="61">
        <f>+'جدول 1'!R22/'جدول 1'!B22*100</f>
        <v>31.016765639770494</v>
      </c>
      <c r="T22" s="62">
        <f>+'جدول 1'!S22/'جدول 1'!B22*100</f>
        <v>4.817450766687632</v>
      </c>
      <c r="U22" s="4" t="s">
        <v>58</v>
      </c>
      <c r="V22" s="97" t="s">
        <v>146</v>
      </c>
    </row>
    <row r="23" spans="3:22" ht="33.75">
      <c r="C23" s="67">
        <f t="shared" si="0"/>
        <v>100</v>
      </c>
      <c r="D23" s="61">
        <f>+'جدول 1'!C23/'جدول 1'!B23*100</f>
        <v>0.08900121811289542</v>
      </c>
      <c r="E23" s="61">
        <f>+'جدول 1'!D23/'جدول 1'!B23*100</f>
        <v>0</v>
      </c>
      <c r="F23" s="61">
        <f>+'جدول 1'!E23/'جدول 1'!B23*100</f>
        <v>1.9913663791328096</v>
      </c>
      <c r="G23" s="61">
        <f>+'جدول 1'!F23/'جدول 1'!B23*100</f>
        <v>0</v>
      </c>
      <c r="H23" s="61">
        <f>+'جدول 1'!G23/'جدول 1'!B23*100</f>
        <v>0</v>
      </c>
      <c r="I23" s="61">
        <f>+'جدول 1'!H23/'جدول 1'!B23*100</f>
        <v>0</v>
      </c>
      <c r="J23" s="61">
        <f>+'جدول 1'!I23/'جدول 1'!B23*100</f>
        <v>0</v>
      </c>
      <c r="K23" s="61">
        <f>+'جدول 1'!J23/'جدول 1'!B23*100</f>
        <v>0</v>
      </c>
      <c r="L23" s="61">
        <f>+'جدول 1'!K23/'جدول 1'!B23*100</f>
        <v>0</v>
      </c>
      <c r="M23" s="61">
        <f>+'جدول 1'!L23/'جدول 1'!B23*100</f>
        <v>0</v>
      </c>
      <c r="N23" s="61">
        <f>+'جدول 1'!M23/'جدول 1'!B23*100</f>
        <v>0</v>
      </c>
      <c r="O23" s="61">
        <f>+'جدول 1'!N23/'جدول 1'!B23*100</f>
        <v>0</v>
      </c>
      <c r="P23" s="61">
        <f>+'جدول 1'!O23/'جدول 1'!B23*100</f>
        <v>0</v>
      </c>
      <c r="Q23" s="61">
        <f>+'جدول 1'!P23/'جدول 1'!B23*100</f>
        <v>37.88677899089862</v>
      </c>
      <c r="R23" s="61">
        <f>+'جدول 1'!Q23/'جدول 1'!B23*100</f>
        <v>0</v>
      </c>
      <c r="S23" s="61">
        <f>+'جدول 1'!R23/'جدول 1'!B23*100</f>
        <v>47.934937199952735</v>
      </c>
      <c r="T23" s="62">
        <f>+'جدول 1'!S23/'جدول 1'!B23*100</f>
        <v>12.097916211902948</v>
      </c>
      <c r="U23" s="4" t="s">
        <v>59</v>
      </c>
      <c r="V23" s="97" t="s">
        <v>60</v>
      </c>
    </row>
    <row r="24" spans="3:22" ht="34.5" customHeight="1">
      <c r="C24" s="67">
        <f t="shared" si="0"/>
        <v>100</v>
      </c>
      <c r="D24" s="61">
        <f>+'جدول 1'!C24/'جدول 1'!B24*100</f>
        <v>0</v>
      </c>
      <c r="E24" s="61">
        <f>+'جدول 1'!D24/'جدول 1'!B24*100</f>
        <v>0.028428971137996698</v>
      </c>
      <c r="F24" s="61">
        <f>+'جدول 1'!E24/'جدول 1'!B24*100</f>
        <v>0</v>
      </c>
      <c r="G24" s="61">
        <f>+'جدول 1'!F24/'جدول 1'!B24*100</f>
        <v>0</v>
      </c>
      <c r="H24" s="61">
        <f>+'جدول 1'!G24/'جدول 1'!B24*100</f>
        <v>0</v>
      </c>
      <c r="I24" s="61">
        <f>+'جدول 1'!H24/'جدول 1'!B24*100</f>
        <v>0</v>
      </c>
      <c r="J24" s="61">
        <f>+'جدول 1'!I24/'جدول 1'!B24*100</f>
        <v>0</v>
      </c>
      <c r="K24" s="61">
        <f>+'جدول 1'!J24/'جدول 1'!B24*100</f>
        <v>0</v>
      </c>
      <c r="L24" s="61">
        <f>+'جدول 1'!K24/'جدول 1'!B24*100</f>
        <v>0</v>
      </c>
      <c r="M24" s="61">
        <f>+'جدول 1'!L24/'جدول 1'!B24*100</f>
        <v>0</v>
      </c>
      <c r="N24" s="61">
        <f>+'جدول 1'!M24/'جدول 1'!B24*100</f>
        <v>0.09319009847945309</v>
      </c>
      <c r="O24" s="61">
        <f>+'جدول 1'!N24/'جدول 1'!B24*100</f>
        <v>0</v>
      </c>
      <c r="P24" s="61">
        <f>+'جدول 1'!O24/'جدول 1'!B24*100</f>
        <v>0</v>
      </c>
      <c r="Q24" s="61">
        <f>+'جدول 1'!P24/'جدول 1'!B24*100</f>
        <v>88.52908375653529</v>
      </c>
      <c r="R24" s="61">
        <f>+'جدول 1'!Q24/'جدول 1'!B24*100</f>
        <v>0</v>
      </c>
      <c r="S24" s="61">
        <f>+'جدول 1'!R24/'جدول 1'!B24*100</f>
        <v>0.7395227711848309</v>
      </c>
      <c r="T24" s="62">
        <f>+'جدول 1'!S24/'جدول 1'!B24*100</f>
        <v>10.609774402662431</v>
      </c>
      <c r="U24" s="4" t="s">
        <v>61</v>
      </c>
      <c r="V24" s="97" t="s">
        <v>62</v>
      </c>
    </row>
    <row r="25" spans="3:22" ht="33.75">
      <c r="C25" s="67">
        <f t="shared" si="0"/>
        <v>100</v>
      </c>
      <c r="D25" s="61">
        <f>+'جدول 1'!C25/'جدول 1'!B25*100</f>
        <v>0</v>
      </c>
      <c r="E25" s="61">
        <f>+'جدول 1'!D25/'جدول 1'!B25*100</f>
        <v>0</v>
      </c>
      <c r="F25" s="61">
        <f>+'جدول 1'!E25/'جدول 1'!B25*100</f>
        <v>0</v>
      </c>
      <c r="G25" s="61">
        <f>+'جدول 1'!F25/'جدول 1'!B25*100</f>
        <v>0</v>
      </c>
      <c r="H25" s="61">
        <f>+'جدول 1'!G25/'جدول 1'!B25*100</f>
        <v>0</v>
      </c>
      <c r="I25" s="61">
        <f>+'جدول 1'!H25/'جدول 1'!B25*100</f>
        <v>0</v>
      </c>
      <c r="J25" s="61">
        <f>+'جدول 1'!I25/'جدول 1'!B25*100</f>
        <v>0</v>
      </c>
      <c r="K25" s="61">
        <f>+'جدول 1'!J25/'جدول 1'!B25*100</f>
        <v>0</v>
      </c>
      <c r="L25" s="61">
        <f>+'جدول 1'!K25/'جدول 1'!B25*100</f>
        <v>0</v>
      </c>
      <c r="M25" s="61">
        <f>+'جدول 1'!L25/'جدول 1'!B25*100</f>
        <v>0</v>
      </c>
      <c r="N25" s="61">
        <f>+'جدول 1'!M25/'جدول 1'!B25*100</f>
        <v>0.16943103194917955</v>
      </c>
      <c r="O25" s="61">
        <f>+'جدول 1'!N25/'جدول 1'!B25*100</f>
        <v>0.5344063802606113</v>
      </c>
      <c r="P25" s="61">
        <f>+'جدول 1'!O25/'جدول 1'!B25*100</f>
        <v>0</v>
      </c>
      <c r="Q25" s="61">
        <f>+'جدول 1'!P25/'جدول 1'!B25*100</f>
        <v>10.959905756324504</v>
      </c>
      <c r="R25" s="61">
        <f>+'جدول 1'!Q25/'جدول 1'!B25*100</f>
        <v>0</v>
      </c>
      <c r="S25" s="61">
        <f>+'جدول 1'!R25/'جدول 1'!B25*100</f>
        <v>88.3362568314657</v>
      </c>
      <c r="T25" s="62">
        <f>+'جدول 1'!S25/'جدول 1'!B25*100</f>
        <v>0</v>
      </c>
      <c r="U25" s="4" t="s">
        <v>63</v>
      </c>
      <c r="V25" s="97" t="s">
        <v>64</v>
      </c>
    </row>
    <row r="26" spans="3:22" ht="36" customHeight="1">
      <c r="C26" s="67">
        <f t="shared" si="0"/>
        <v>99.99999999999999</v>
      </c>
      <c r="D26" s="61">
        <f>+'جدول 1'!C26/'جدول 1'!B26*100</f>
        <v>0</v>
      </c>
      <c r="E26" s="61">
        <f>+'جدول 1'!D26/'جدول 1'!B26*100</f>
        <v>0</v>
      </c>
      <c r="F26" s="61">
        <f>+'جدول 1'!E26/'جدول 1'!B26*100</f>
        <v>0</v>
      </c>
      <c r="G26" s="61">
        <f>+'جدول 1'!F26/'جدول 1'!B26*100</f>
        <v>0</v>
      </c>
      <c r="H26" s="61">
        <f>+'جدول 1'!G26/'جدول 1'!B26*100</f>
        <v>0</v>
      </c>
      <c r="I26" s="61">
        <f>+'جدول 1'!H26/'جدول 1'!B26*100</f>
        <v>3.241483139401516</v>
      </c>
      <c r="J26" s="61">
        <f>+'جدول 1'!I26/'جدول 1'!B26*100</f>
        <v>0</v>
      </c>
      <c r="K26" s="61">
        <f>+'جدول 1'!J26/'جدول 1'!B26*100</f>
        <v>0</v>
      </c>
      <c r="L26" s="61">
        <f>+'جدول 1'!K26/'جدول 1'!B26*100</f>
        <v>0</v>
      </c>
      <c r="M26" s="61">
        <f>+'جدول 1'!L26/'جدول 1'!B26*100</f>
        <v>0</v>
      </c>
      <c r="N26" s="61">
        <f>+'جدول 1'!M26/'جدول 1'!B26*100</f>
        <v>0</v>
      </c>
      <c r="O26" s="61">
        <f>+'جدول 1'!N26/'جدول 1'!B26*100</f>
        <v>0</v>
      </c>
      <c r="P26" s="61">
        <f>+'جدول 1'!O26/'جدول 1'!B26*100</f>
        <v>0</v>
      </c>
      <c r="Q26" s="61">
        <f>+'جدول 1'!P26/'جدول 1'!B26*100</f>
        <v>96.75851686059848</v>
      </c>
      <c r="R26" s="61">
        <f>+'جدول 1'!Q26/'جدول 1'!B26*100</f>
        <v>0</v>
      </c>
      <c r="S26" s="61">
        <f>+'جدول 1'!R26/'جدول 1'!B26*100</f>
        <v>0</v>
      </c>
      <c r="T26" s="62">
        <f>+'جدول 1'!S26/'جدول 1'!B26*100</f>
        <v>0</v>
      </c>
      <c r="U26" s="4" t="s">
        <v>65</v>
      </c>
      <c r="V26" s="97" t="s">
        <v>66</v>
      </c>
    </row>
    <row r="27" spans="3:22" ht="35.25" customHeight="1">
      <c r="C27" s="67">
        <f t="shared" si="0"/>
        <v>100</v>
      </c>
      <c r="D27" s="61">
        <f>+'جدول 1'!C27/'جدول 1'!B27*100</f>
        <v>0</v>
      </c>
      <c r="E27" s="61">
        <f>+'جدول 1'!D27/'جدول 1'!B27*100</f>
        <v>0</v>
      </c>
      <c r="F27" s="61">
        <f>+'جدول 1'!E27/'جدول 1'!B27*100</f>
        <v>0</v>
      </c>
      <c r="G27" s="61">
        <f>+'جدول 1'!F27/'جدول 1'!B27*100</f>
        <v>0</v>
      </c>
      <c r="H27" s="61">
        <f>+'جدول 1'!G27/'جدول 1'!B27*100</f>
        <v>0</v>
      </c>
      <c r="I27" s="61">
        <f>+'جدول 1'!H27/'جدول 1'!B27*100</f>
        <v>0</v>
      </c>
      <c r="J27" s="61">
        <f>+'جدول 1'!I27/'جدول 1'!B27*100</f>
        <v>0</v>
      </c>
      <c r="K27" s="61">
        <f>+'جدول 1'!J27/'جدول 1'!B27*100</f>
        <v>0</v>
      </c>
      <c r="L27" s="61">
        <f>+'جدول 1'!K27/'جدول 1'!B27*100</f>
        <v>0</v>
      </c>
      <c r="M27" s="61">
        <f>+'جدول 1'!L27/'جدول 1'!B27*100</f>
        <v>0</v>
      </c>
      <c r="N27" s="61">
        <f>+'جدول 1'!M27/'جدول 1'!B27*100</f>
        <v>0</v>
      </c>
      <c r="O27" s="61">
        <f>+'جدول 1'!N27/'جدول 1'!B27*100</f>
        <v>0</v>
      </c>
      <c r="P27" s="61">
        <f>+'جدول 1'!O27/'جدول 1'!B27*100</f>
        <v>0</v>
      </c>
      <c r="Q27" s="61">
        <f>+'جدول 1'!P27/'جدول 1'!B27*100</f>
        <v>9.763810582506006</v>
      </c>
      <c r="R27" s="61">
        <f>+'جدول 1'!Q27/'جدول 1'!B27*100</f>
        <v>90.23618941749399</v>
      </c>
      <c r="S27" s="61">
        <f>+'جدول 1'!R27/'جدول 1'!B27*100</f>
        <v>0</v>
      </c>
      <c r="T27" s="62">
        <f>+'جدول 1'!S27/'جدول 1'!B27*100</f>
        <v>0</v>
      </c>
      <c r="U27" s="4" t="s">
        <v>67</v>
      </c>
      <c r="V27" s="97" t="s">
        <v>68</v>
      </c>
    </row>
    <row r="28" spans="3:22" ht="29.25" customHeight="1" thickBot="1">
      <c r="C28" s="67">
        <f t="shared" si="0"/>
        <v>100</v>
      </c>
      <c r="D28" s="61">
        <f>+'جدول 1'!C28/'جدول 1'!B28*100</f>
        <v>100</v>
      </c>
      <c r="E28" s="61">
        <f>+'جدول 1'!D28/'جدول 1'!B28*100</f>
        <v>0</v>
      </c>
      <c r="F28" s="61">
        <f>+'جدول 1'!E28/'جدول 1'!B28*100</f>
        <v>0</v>
      </c>
      <c r="G28" s="61">
        <f>+'جدول 1'!F28/'جدول 1'!B28*100</f>
        <v>0</v>
      </c>
      <c r="H28" s="61">
        <f>+'جدول 1'!G28/'جدول 1'!B28*100</f>
        <v>0</v>
      </c>
      <c r="I28" s="61">
        <f>+'جدول 1'!H28/'جدول 1'!B28*100</f>
        <v>0</v>
      </c>
      <c r="J28" s="61">
        <f>+'جدول 1'!I28/'جدول 1'!B28*100</f>
        <v>0</v>
      </c>
      <c r="K28" s="61">
        <f>+'جدول 1'!J28/'جدول 1'!B28*100</f>
        <v>0</v>
      </c>
      <c r="L28" s="61">
        <f>+'جدول 1'!K28/'جدول 1'!B28*100</f>
        <v>0</v>
      </c>
      <c r="M28" s="61">
        <f>+'جدول 1'!L28/'جدول 1'!B28*100</f>
        <v>0</v>
      </c>
      <c r="N28" s="61">
        <f>+'جدول 1'!M28/'جدول 1'!B28*100</f>
        <v>0</v>
      </c>
      <c r="O28" s="61">
        <f>+'جدول 1'!N28/'جدول 1'!B28*100</f>
        <v>0</v>
      </c>
      <c r="P28" s="61">
        <f>+'جدول 1'!O28/'جدول 1'!B28*100</f>
        <v>0</v>
      </c>
      <c r="Q28" s="61">
        <f>+'جدول 1'!P28/'جدول 1'!B28*100</f>
        <v>0</v>
      </c>
      <c r="R28" s="61">
        <f>+'جدول 1'!Q28/'جدول 1'!B28*100</f>
        <v>0</v>
      </c>
      <c r="S28" s="61">
        <f>+'جدول 1'!R28/'جدول 1'!B28*100</f>
        <v>0</v>
      </c>
      <c r="T28" s="62">
        <f>+'جدول 1'!S28/'جدول 1'!B28*100</f>
        <v>0</v>
      </c>
      <c r="U28" s="33" t="s">
        <v>69</v>
      </c>
      <c r="V28" s="99" t="s">
        <v>70</v>
      </c>
    </row>
    <row r="29" spans="3:22" ht="34.5" thickBot="1">
      <c r="C29" s="63">
        <f t="shared" si="0"/>
        <v>100</v>
      </c>
      <c r="D29" s="64">
        <f>+'جدول 1'!C29/'جدول 1'!B29*100</f>
        <v>0.005600425073502435</v>
      </c>
      <c r="E29" s="64">
        <f>+'جدول 1'!D29/'جدول 1'!B29*100</f>
        <v>4.084577003690366</v>
      </c>
      <c r="F29" s="64">
        <f>+'جدول 1'!E29/'جدول 1'!B29*100</f>
        <v>0.007558943860803979</v>
      </c>
      <c r="G29" s="64">
        <f>+'جدول 1'!F29/'جدول 1'!B29*100</f>
        <v>0.8190681181452639</v>
      </c>
      <c r="H29" s="64">
        <f>+'جدول 1'!G29/'جدول 1'!B29*100</f>
        <v>0.11561555667412231</v>
      </c>
      <c r="I29" s="64">
        <f>+'جدول 1'!H29/'جدول 1'!B29*100</f>
        <v>57.486484772962655</v>
      </c>
      <c r="J29" s="64">
        <f>+'جدول 1'!I29/'جدول 1'!B29*100</f>
        <v>1.3797907534455833</v>
      </c>
      <c r="K29" s="64">
        <f>+'جدول 1'!J29/'جدول 1'!B29*100</f>
        <v>1.3428842593343788</v>
      </c>
      <c r="L29" s="64">
        <f>+'جدول 1'!K29/'جدول 1'!B29*100</f>
        <v>9.170627668610244</v>
      </c>
      <c r="M29" s="64">
        <f>+'جدول 1'!L29/'جدول 1'!B29*100</f>
        <v>6.140229937393988</v>
      </c>
      <c r="N29" s="64">
        <f>+'جدول 1'!M29/'جدول 1'!B29*100</f>
        <v>0.13142630815797157</v>
      </c>
      <c r="O29" s="64">
        <f>+'جدول 1'!N29/'جدول 1'!B29*100</f>
        <v>0.08109983770730264</v>
      </c>
      <c r="P29" s="64">
        <f>+'جدول 1'!O29/'جدول 1'!B29*100</f>
        <v>0.8550769875270677</v>
      </c>
      <c r="Q29" s="64">
        <f>+'جدول 1'!P29/'جدول 1'!B29*100</f>
        <v>4.289114712022775</v>
      </c>
      <c r="R29" s="64">
        <f>+'جدول 1'!Q29/'جدول 1'!B29*100</f>
        <v>1.660647616013026</v>
      </c>
      <c r="S29" s="64">
        <f>+'جدول 1'!R29/'جدول 1'!B29*100</f>
        <v>10.962991159424258</v>
      </c>
      <c r="T29" s="65">
        <f>+'جدول 1'!S29/'جدول 1'!B29*100</f>
        <v>1.4672059399566904</v>
      </c>
      <c r="U29" s="34" t="s">
        <v>71</v>
      </c>
      <c r="V29" s="100"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&amp;L&amp;"Arial,Bold"&amp;18 107</oddFooter>
  </headerFooter>
  <drawing r:id="rId1"/>
</worksheet>
</file>

<file path=xl/worksheets/sheet4.xml><?xml version="1.0" encoding="utf-8"?>
<worksheet xmlns="http://schemas.openxmlformats.org/spreadsheetml/2006/main" xmlns:r="http://schemas.openxmlformats.org/officeDocument/2006/relationships">
  <dimension ref="B4:U55"/>
  <sheetViews>
    <sheetView zoomScalePageLayoutView="0" workbookViewId="0" topLeftCell="A1">
      <selection activeCell="B11" sqref="B11"/>
    </sheetView>
  </sheetViews>
  <sheetFormatPr defaultColWidth="9.140625" defaultRowHeight="12.75"/>
  <cols>
    <col min="1" max="1" width="20.7109375" style="0" customWidth="1"/>
    <col min="2" max="2" width="17.421875" style="0" customWidth="1"/>
    <col min="3" max="3" width="11.421875" style="0" customWidth="1"/>
    <col min="4" max="4" width="16.57421875" style="0" customWidth="1"/>
    <col min="5" max="5" width="11.7109375" style="0" customWidth="1"/>
    <col min="6" max="6" width="14.140625" style="0" customWidth="1"/>
    <col min="7" max="7" width="16.140625" style="0" customWidth="1"/>
    <col min="8" max="8" width="17.421875" style="0" customWidth="1"/>
    <col min="9" max="9" width="15.140625" style="0" customWidth="1"/>
    <col min="10" max="10" width="14.28125" style="0" customWidth="1"/>
    <col min="11" max="11" width="15.28125" style="0" customWidth="1"/>
    <col min="12" max="12" width="16.140625" style="0" customWidth="1"/>
    <col min="13" max="13" width="12.421875" style="0" customWidth="1"/>
    <col min="14" max="14" width="13.00390625" style="0" customWidth="1"/>
    <col min="15" max="15" width="15.28125" style="0" customWidth="1"/>
    <col min="16" max="16" width="15.57421875" style="0" customWidth="1"/>
    <col min="17" max="17" width="15.421875" style="0" customWidth="1"/>
    <col min="18" max="18" width="15.7109375" style="0" customWidth="1"/>
    <col min="19" max="19" width="14.28125" style="0" customWidth="1"/>
    <col min="20" max="20" width="10.8515625" style="0" customWidth="1"/>
    <col min="21" max="21" width="47.421875" style="0" customWidth="1"/>
  </cols>
  <sheetData>
    <row r="4" spans="2:21" ht="28.5">
      <c r="B4" s="114" t="s">
        <v>0</v>
      </c>
      <c r="C4" s="1"/>
      <c r="D4" s="1"/>
      <c r="E4" s="1"/>
      <c r="F4" s="5"/>
      <c r="G4" s="5"/>
      <c r="H4" s="5"/>
      <c r="I4" s="5"/>
      <c r="J4" s="5"/>
      <c r="K4" s="5"/>
      <c r="L4" s="5"/>
      <c r="M4" s="5"/>
      <c r="N4" s="5"/>
      <c r="O4" s="5"/>
      <c r="P4" s="5"/>
      <c r="Q4" s="5"/>
      <c r="R4" s="5"/>
      <c r="S4" s="5"/>
      <c r="T4" s="5"/>
      <c r="U4" s="111" t="s">
        <v>155</v>
      </c>
    </row>
    <row r="5" spans="2:21" ht="28.5" thickBot="1">
      <c r="B5" s="115">
        <v>1389</v>
      </c>
      <c r="C5" s="2"/>
      <c r="D5" s="2"/>
      <c r="E5" s="2"/>
      <c r="F5" s="7"/>
      <c r="G5" s="2"/>
      <c r="H5" s="3"/>
      <c r="I5" s="3"/>
      <c r="J5" s="3"/>
      <c r="K5" s="3"/>
      <c r="L5" s="3"/>
      <c r="M5" s="3"/>
      <c r="N5" s="3"/>
      <c r="O5" s="3"/>
      <c r="P5" s="3"/>
      <c r="Q5" s="3"/>
      <c r="R5" s="3"/>
      <c r="S5" s="3"/>
      <c r="T5" s="8"/>
      <c r="U5" s="9"/>
    </row>
    <row r="6" spans="2:21" ht="39.75" customHeight="1" thickBot="1">
      <c r="B6" s="137" t="s">
        <v>1</v>
      </c>
      <c r="C6" s="137" t="s">
        <v>2</v>
      </c>
      <c r="D6" s="159" t="s">
        <v>3</v>
      </c>
      <c r="E6" s="160"/>
      <c r="F6" s="160"/>
      <c r="G6" s="160"/>
      <c r="H6" s="160"/>
      <c r="I6" s="160"/>
      <c r="J6" s="161"/>
      <c r="K6" s="153" t="s">
        <v>4</v>
      </c>
      <c r="L6" s="145"/>
      <c r="M6" s="154"/>
      <c r="N6" s="154"/>
      <c r="O6" s="154"/>
      <c r="P6" s="154"/>
      <c r="Q6" s="154"/>
      <c r="R6" s="154"/>
      <c r="S6" s="154"/>
      <c r="T6" s="131" t="s">
        <v>5</v>
      </c>
      <c r="U6" s="132"/>
    </row>
    <row r="7" spans="2:21" ht="45.75" customHeight="1" thickBot="1">
      <c r="B7" s="152"/>
      <c r="C7" s="133"/>
      <c r="D7" s="162" t="s">
        <v>139</v>
      </c>
      <c r="E7" s="163"/>
      <c r="F7" s="164"/>
      <c r="G7" s="137" t="s">
        <v>6</v>
      </c>
      <c r="H7" s="137" t="s">
        <v>7</v>
      </c>
      <c r="I7" s="131" t="s">
        <v>8</v>
      </c>
      <c r="J7" s="140"/>
      <c r="K7" s="131" t="s">
        <v>9</v>
      </c>
      <c r="L7" s="143"/>
      <c r="M7" s="144" t="s">
        <v>10</v>
      </c>
      <c r="N7" s="145"/>
      <c r="O7" s="145"/>
      <c r="P7" s="145"/>
      <c r="Q7" s="145"/>
      <c r="R7" s="145"/>
      <c r="S7" s="146"/>
      <c r="T7" s="133"/>
      <c r="U7" s="134"/>
    </row>
    <row r="8" spans="2:21" ht="29.25" customHeight="1" thickBot="1">
      <c r="B8" s="152"/>
      <c r="C8" s="133"/>
      <c r="D8" s="165" t="s">
        <v>142</v>
      </c>
      <c r="E8" s="157" t="s">
        <v>140</v>
      </c>
      <c r="F8" s="155" t="s">
        <v>11</v>
      </c>
      <c r="G8" s="138"/>
      <c r="H8" s="139"/>
      <c r="I8" s="141"/>
      <c r="J8" s="142"/>
      <c r="K8" s="147" t="s">
        <v>12</v>
      </c>
      <c r="L8" s="149" t="s">
        <v>13</v>
      </c>
      <c r="M8" s="143" t="s">
        <v>144</v>
      </c>
      <c r="N8" s="144" t="s">
        <v>14</v>
      </c>
      <c r="O8" s="151"/>
      <c r="P8" s="145"/>
      <c r="Q8" s="145"/>
      <c r="R8" s="145"/>
      <c r="S8" s="146"/>
      <c r="T8" s="133"/>
      <c r="U8" s="134"/>
    </row>
    <row r="9" spans="2:21" ht="89.25" customHeight="1" thickBot="1">
      <c r="B9" s="152"/>
      <c r="C9" s="133"/>
      <c r="D9" s="166"/>
      <c r="E9" s="158"/>
      <c r="F9" s="156"/>
      <c r="G9" s="134"/>
      <c r="H9" s="133"/>
      <c r="I9" s="76" t="s">
        <v>15</v>
      </c>
      <c r="J9" s="77" t="s">
        <v>16</v>
      </c>
      <c r="K9" s="148"/>
      <c r="L9" s="150"/>
      <c r="M9" s="134"/>
      <c r="N9" s="78" t="s">
        <v>17</v>
      </c>
      <c r="O9" s="79" t="s">
        <v>18</v>
      </c>
      <c r="P9" s="80" t="s">
        <v>152</v>
      </c>
      <c r="Q9" s="80" t="s">
        <v>19</v>
      </c>
      <c r="R9" s="80" t="s">
        <v>20</v>
      </c>
      <c r="S9" s="81" t="s">
        <v>21</v>
      </c>
      <c r="T9" s="135"/>
      <c r="U9" s="136"/>
    </row>
    <row r="10" spans="2:21" ht="27.7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SUM(C11:S11)</f>
        <v>155333065.06980458</v>
      </c>
      <c r="C11" s="46">
        <v>0</v>
      </c>
      <c r="D11" s="46">
        <v>2832.8632382044366</v>
      </c>
      <c r="E11" s="46">
        <v>0</v>
      </c>
      <c r="F11" s="46">
        <v>0</v>
      </c>
      <c r="G11" s="46">
        <v>3103.495194147057</v>
      </c>
      <c r="H11" s="46">
        <v>86592471.7991156</v>
      </c>
      <c r="I11" s="46">
        <v>3353377.8949190164</v>
      </c>
      <c r="J11" s="46">
        <v>1139172.7026903152</v>
      </c>
      <c r="K11" s="46">
        <v>14457877.688980097</v>
      </c>
      <c r="L11" s="46">
        <v>14374606.453370258</v>
      </c>
      <c r="M11" s="46">
        <v>99866.262109</v>
      </c>
      <c r="N11" s="46">
        <v>228519.56416437446</v>
      </c>
      <c r="O11" s="46">
        <v>1413480.3196800142</v>
      </c>
      <c r="P11" s="46">
        <v>3518024.6250151964</v>
      </c>
      <c r="Q11" s="46">
        <v>2717493.172952441</v>
      </c>
      <c r="R11" s="46">
        <v>23793891.686932787</v>
      </c>
      <c r="S11" s="46">
        <v>3638346.5414431</v>
      </c>
      <c r="T11" s="10" t="s">
        <v>74</v>
      </c>
      <c r="U11" s="96" t="s">
        <v>75</v>
      </c>
    </row>
    <row r="12" spans="2:21" ht="45.75" thickBot="1">
      <c r="B12" s="49">
        <f aca="true" t="shared" si="0" ref="B12:B19">SUM(C12:S12)</f>
        <v>881624.9895971871</v>
      </c>
      <c r="C12" s="46">
        <v>0</v>
      </c>
      <c r="D12" s="46">
        <v>0</v>
      </c>
      <c r="E12" s="46">
        <v>0</v>
      </c>
      <c r="F12" s="46">
        <v>0</v>
      </c>
      <c r="G12" s="46">
        <v>110938.2693553663</v>
      </c>
      <c r="H12" s="46">
        <v>729691.3259668518</v>
      </c>
      <c r="I12" s="46">
        <v>0</v>
      </c>
      <c r="J12" s="46">
        <v>501.46924676912727</v>
      </c>
      <c r="K12" s="46">
        <v>0</v>
      </c>
      <c r="L12" s="46">
        <v>0</v>
      </c>
      <c r="M12" s="46">
        <v>0</v>
      </c>
      <c r="N12" s="46">
        <v>0</v>
      </c>
      <c r="O12" s="46">
        <v>0</v>
      </c>
      <c r="P12" s="46">
        <v>40493.9250282</v>
      </c>
      <c r="Q12" s="46">
        <v>0</v>
      </c>
      <c r="R12" s="46">
        <v>0</v>
      </c>
      <c r="S12" s="46">
        <v>0</v>
      </c>
      <c r="T12" s="4" t="s">
        <v>76</v>
      </c>
      <c r="U12" s="97" t="s">
        <v>77</v>
      </c>
    </row>
    <row r="13" spans="2:21" ht="34.5" thickBot="1">
      <c r="B13" s="49">
        <f t="shared" si="0"/>
        <v>112022771.7041566</v>
      </c>
      <c r="C13" s="46">
        <v>4065.6582158500005</v>
      </c>
      <c r="D13" s="46">
        <v>530.1831249648975</v>
      </c>
      <c r="E13" s="46">
        <v>0</v>
      </c>
      <c r="F13" s="46">
        <v>0</v>
      </c>
      <c r="G13" s="46">
        <v>301349.1628248221</v>
      </c>
      <c r="H13" s="46">
        <v>71205584.41583186</v>
      </c>
      <c r="I13" s="46">
        <v>553493.4329177954</v>
      </c>
      <c r="J13" s="46">
        <v>3047563.4107358293</v>
      </c>
      <c r="K13" s="46">
        <v>11877266.439507268</v>
      </c>
      <c r="L13" s="46">
        <v>4990903.026299064</v>
      </c>
      <c r="M13" s="46">
        <v>314608.75260699994</v>
      </c>
      <c r="N13" s="46">
        <v>25228.10716908801</v>
      </c>
      <c r="O13" s="46">
        <v>1658694.680319986</v>
      </c>
      <c r="P13" s="46">
        <v>5755182.4943803055</v>
      </c>
      <c r="Q13" s="46">
        <v>1587606.4951732745</v>
      </c>
      <c r="R13" s="46">
        <v>10221245.892187247</v>
      </c>
      <c r="S13" s="46">
        <v>479449.55286226043</v>
      </c>
      <c r="T13" s="4" t="s">
        <v>78</v>
      </c>
      <c r="U13" s="97" t="s">
        <v>79</v>
      </c>
    </row>
    <row r="14" spans="2:21" ht="34.5" thickBot="1">
      <c r="B14" s="49">
        <f t="shared" si="0"/>
        <v>52561099.62165477</v>
      </c>
      <c r="C14" s="46">
        <v>0</v>
      </c>
      <c r="D14" s="46">
        <v>0</v>
      </c>
      <c r="E14" s="46">
        <v>0</v>
      </c>
      <c r="F14" s="46">
        <v>0</v>
      </c>
      <c r="G14" s="46">
        <v>0</v>
      </c>
      <c r="H14" s="46">
        <v>41453716.50945853</v>
      </c>
      <c r="I14" s="46">
        <v>3956.293569079053</v>
      </c>
      <c r="J14" s="46">
        <v>636967.8522179382</v>
      </c>
      <c r="K14" s="46">
        <v>5947082.386206647</v>
      </c>
      <c r="L14" s="46">
        <v>2677869.822468</v>
      </c>
      <c r="M14" s="46">
        <v>37194.763452</v>
      </c>
      <c r="N14" s="46">
        <v>28407.17417318256</v>
      </c>
      <c r="O14" s="46">
        <v>0</v>
      </c>
      <c r="P14" s="46">
        <v>588830.6594213902</v>
      </c>
      <c r="Q14" s="46">
        <v>1187074.160688004</v>
      </c>
      <c r="R14" s="46">
        <v>0</v>
      </c>
      <c r="S14" s="46">
        <v>0</v>
      </c>
      <c r="T14" s="4" t="s">
        <v>80</v>
      </c>
      <c r="U14" s="97" t="s">
        <v>81</v>
      </c>
    </row>
    <row r="15" spans="2:21" ht="45.75" thickBot="1">
      <c r="B15" s="49">
        <f t="shared" si="0"/>
        <v>59551.999316199326</v>
      </c>
      <c r="C15" s="46">
        <v>11778.88730284</v>
      </c>
      <c r="D15" s="46">
        <v>0</v>
      </c>
      <c r="E15" s="46">
        <v>0</v>
      </c>
      <c r="F15" s="46">
        <v>0</v>
      </c>
      <c r="G15" s="46">
        <v>0</v>
      </c>
      <c r="H15" s="46">
        <v>0</v>
      </c>
      <c r="I15" s="46">
        <v>0</v>
      </c>
      <c r="J15" s="46">
        <v>0</v>
      </c>
      <c r="K15" s="46">
        <v>0</v>
      </c>
      <c r="L15" s="46">
        <v>0</v>
      </c>
      <c r="M15" s="46">
        <v>20527.023003</v>
      </c>
      <c r="N15" s="46">
        <v>0</v>
      </c>
      <c r="O15" s="46">
        <v>0</v>
      </c>
      <c r="P15" s="46">
        <v>15328.681722000001</v>
      </c>
      <c r="Q15" s="46">
        <v>0</v>
      </c>
      <c r="R15" s="46">
        <v>11917.407288359324</v>
      </c>
      <c r="S15" s="46">
        <v>0</v>
      </c>
      <c r="T15" s="4" t="s">
        <v>82</v>
      </c>
      <c r="U15" s="97" t="s">
        <v>83</v>
      </c>
    </row>
    <row r="16" spans="2:21" ht="33" customHeight="1" thickBot="1">
      <c r="B16" s="49">
        <f t="shared" si="0"/>
        <v>3750991.324167859</v>
      </c>
      <c r="C16" s="46">
        <v>0</v>
      </c>
      <c r="D16" s="46">
        <v>89861.29140073353</v>
      </c>
      <c r="E16" s="46">
        <v>0</v>
      </c>
      <c r="F16" s="46">
        <v>0</v>
      </c>
      <c r="G16" s="46">
        <v>0</v>
      </c>
      <c r="H16" s="46">
        <v>0</v>
      </c>
      <c r="I16" s="46">
        <v>0</v>
      </c>
      <c r="J16" s="46">
        <v>0</v>
      </c>
      <c r="K16" s="46">
        <v>666588</v>
      </c>
      <c r="L16" s="46">
        <v>17629.452722</v>
      </c>
      <c r="M16" s="46">
        <v>0</v>
      </c>
      <c r="N16" s="46">
        <v>0</v>
      </c>
      <c r="O16" s="46">
        <v>0</v>
      </c>
      <c r="P16" s="46">
        <v>775266.9737604518</v>
      </c>
      <c r="Q16" s="46">
        <v>254377.07078987113</v>
      </c>
      <c r="R16" s="46">
        <v>1553466.1420531624</v>
      </c>
      <c r="S16" s="46">
        <v>393802.39344163967</v>
      </c>
      <c r="T16" s="4" t="s">
        <v>84</v>
      </c>
      <c r="U16" s="97" t="s">
        <v>85</v>
      </c>
    </row>
    <row r="17" spans="2:21" ht="34.5" thickBot="1">
      <c r="B17" s="49">
        <f t="shared" si="0"/>
        <v>17509429.278315194</v>
      </c>
      <c r="C17" s="46">
        <v>0</v>
      </c>
      <c r="D17" s="46">
        <v>14582103.778133057</v>
      </c>
      <c r="E17" s="46">
        <v>0</v>
      </c>
      <c r="F17" s="46">
        <v>0</v>
      </c>
      <c r="G17" s="46">
        <v>0</v>
      </c>
      <c r="H17" s="46">
        <v>260880.4166920377</v>
      </c>
      <c r="I17" s="46">
        <v>0</v>
      </c>
      <c r="J17" s="46">
        <v>0</v>
      </c>
      <c r="K17" s="46">
        <v>0</v>
      </c>
      <c r="L17" s="46">
        <v>0</v>
      </c>
      <c r="M17" s="46">
        <v>0</v>
      </c>
      <c r="N17" s="46">
        <v>0</v>
      </c>
      <c r="O17" s="46">
        <v>0</v>
      </c>
      <c r="P17" s="46">
        <v>2666445.0834901007</v>
      </c>
      <c r="Q17" s="46">
        <v>0</v>
      </c>
      <c r="R17" s="46">
        <v>0</v>
      </c>
      <c r="S17" s="46">
        <v>0</v>
      </c>
      <c r="T17" s="4" t="s">
        <v>86</v>
      </c>
      <c r="U17" s="97" t="s">
        <v>87</v>
      </c>
    </row>
    <row r="18" spans="2:21" ht="32.25" customHeight="1" thickBot="1">
      <c r="B18" s="49">
        <f t="shared" si="0"/>
        <v>13050777.268708106</v>
      </c>
      <c r="C18" s="46">
        <v>4277.01797929</v>
      </c>
      <c r="D18" s="46">
        <v>0</v>
      </c>
      <c r="E18" s="46">
        <v>27158.25439616378</v>
      </c>
      <c r="F18" s="46">
        <v>0</v>
      </c>
      <c r="G18" s="46">
        <v>0</v>
      </c>
      <c r="H18" s="46">
        <v>6298755.262608255</v>
      </c>
      <c r="I18" s="46">
        <v>0</v>
      </c>
      <c r="J18" s="46">
        <v>0</v>
      </c>
      <c r="K18" s="46">
        <v>0</v>
      </c>
      <c r="L18" s="46">
        <v>0</v>
      </c>
      <c r="M18" s="46">
        <v>0</v>
      </c>
      <c r="N18" s="46">
        <v>9225.810905354976</v>
      </c>
      <c r="O18" s="46">
        <v>0</v>
      </c>
      <c r="P18" s="46">
        <v>1923464.8620141796</v>
      </c>
      <c r="Q18" s="46">
        <v>220012.74063240882</v>
      </c>
      <c r="R18" s="46">
        <v>3808010.964548454</v>
      </c>
      <c r="S18" s="46">
        <v>759872.3556240001</v>
      </c>
      <c r="T18" s="4" t="s">
        <v>88</v>
      </c>
      <c r="U18" s="97" t="s">
        <v>89</v>
      </c>
    </row>
    <row r="19" spans="2:21" ht="45.75" thickBot="1">
      <c r="B19" s="49">
        <f t="shared" si="0"/>
        <v>4117050.65245211</v>
      </c>
      <c r="C19" s="46">
        <v>0</v>
      </c>
      <c r="D19" s="46">
        <v>0</v>
      </c>
      <c r="E19" s="46">
        <v>0</v>
      </c>
      <c r="F19" s="46">
        <v>2942800.043233852</v>
      </c>
      <c r="G19" s="46">
        <v>0</v>
      </c>
      <c r="H19" s="46">
        <v>0</v>
      </c>
      <c r="I19" s="46">
        <v>1046572.3785941091</v>
      </c>
      <c r="J19" s="46">
        <v>594.5651091490074</v>
      </c>
      <c r="K19" s="46">
        <v>0</v>
      </c>
      <c r="L19" s="46">
        <v>0</v>
      </c>
      <c r="M19" s="46">
        <v>0</v>
      </c>
      <c r="N19" s="46">
        <v>0</v>
      </c>
      <c r="O19" s="46">
        <v>0</v>
      </c>
      <c r="P19" s="46">
        <v>127166.902063</v>
      </c>
      <c r="Q19" s="46">
        <v>-83.23654799999986</v>
      </c>
      <c r="R19" s="46">
        <v>0</v>
      </c>
      <c r="S19" s="46">
        <v>0</v>
      </c>
      <c r="T19" s="4" t="s">
        <v>90</v>
      </c>
      <c r="U19" s="97" t="s">
        <v>102</v>
      </c>
    </row>
    <row r="20" spans="2:21" ht="34.5" thickBot="1">
      <c r="B20" s="53">
        <f>SUM(B11:B19)</f>
        <v>359286361.9081726</v>
      </c>
      <c r="C20" s="54">
        <f aca="true" t="shared" si="1" ref="C20:R20">SUM(C11:C19)</f>
        <v>20121.56349798</v>
      </c>
      <c r="D20" s="54">
        <f t="shared" si="1"/>
        <v>14675328.11589696</v>
      </c>
      <c r="E20" s="54">
        <f t="shared" si="1"/>
        <v>27158.25439616378</v>
      </c>
      <c r="F20" s="54">
        <f t="shared" si="1"/>
        <v>2942800.043233852</v>
      </c>
      <c r="G20" s="54">
        <f t="shared" si="1"/>
        <v>415390.9273743355</v>
      </c>
      <c r="H20" s="54">
        <f t="shared" si="1"/>
        <v>206541099.72967315</v>
      </c>
      <c r="I20" s="54">
        <f t="shared" si="1"/>
        <v>4957400</v>
      </c>
      <c r="J20" s="54">
        <f t="shared" si="1"/>
        <v>4824800</v>
      </c>
      <c r="K20" s="54">
        <f t="shared" si="1"/>
        <v>32948814.514694013</v>
      </c>
      <c r="L20" s="54">
        <f t="shared" si="1"/>
        <v>22061008.754859325</v>
      </c>
      <c r="M20" s="54">
        <f t="shared" si="1"/>
        <v>472196.80117099994</v>
      </c>
      <c r="N20" s="54">
        <f t="shared" si="1"/>
        <v>291380.656412</v>
      </c>
      <c r="O20" s="54">
        <f t="shared" si="1"/>
        <v>3072175</v>
      </c>
      <c r="P20" s="55">
        <f t="shared" si="1"/>
        <v>15410204.206894822</v>
      </c>
      <c r="Q20" s="54">
        <f t="shared" si="1"/>
        <v>5966480.403687999</v>
      </c>
      <c r="R20" s="54">
        <f t="shared" si="1"/>
        <v>39388532.09301001</v>
      </c>
      <c r="S20" s="56">
        <f>SUM(S11:S19)</f>
        <v>5271470.843371</v>
      </c>
      <c r="T20" s="11"/>
      <c r="U20" s="100" t="s">
        <v>91</v>
      </c>
    </row>
    <row r="21" ht="12.75">
      <c r="P21" s="25"/>
    </row>
    <row r="22" ht="12.75">
      <c r="P22" s="25"/>
    </row>
    <row r="23" ht="12.75">
      <c r="P23" s="25"/>
    </row>
    <row r="24" ht="12.75">
      <c r="P24" s="25"/>
    </row>
    <row r="25" ht="12.75">
      <c r="P25" s="25"/>
    </row>
    <row r="26" ht="12.75">
      <c r="P26" s="25"/>
    </row>
    <row r="27" ht="12.75">
      <c r="P27" s="25"/>
    </row>
    <row r="28" ht="12.75">
      <c r="P28" s="25"/>
    </row>
    <row r="29" ht="12.75">
      <c r="P29" s="25"/>
    </row>
    <row r="30" ht="12.75">
      <c r="P30" s="25"/>
    </row>
    <row r="31" ht="12.75">
      <c r="P31" s="25"/>
    </row>
    <row r="32" ht="12.75">
      <c r="P32" s="25"/>
    </row>
    <row r="33" ht="12.75">
      <c r="P33" s="25"/>
    </row>
    <row r="34" ht="12.75">
      <c r="P34" s="25"/>
    </row>
    <row r="35" ht="12.75">
      <c r="P35" s="25"/>
    </row>
    <row r="36" ht="12.75">
      <c r="P36" s="25"/>
    </row>
    <row r="37" ht="12.75">
      <c r="P37" s="25"/>
    </row>
    <row r="38" ht="12.75">
      <c r="P38" s="25"/>
    </row>
    <row r="39" ht="12.75">
      <c r="P39" s="25"/>
    </row>
    <row r="40" ht="12.75">
      <c r="P40" s="25"/>
    </row>
    <row r="41" ht="12.75">
      <c r="P41" s="25"/>
    </row>
    <row r="42" ht="12.75">
      <c r="P42" s="25"/>
    </row>
    <row r="43" ht="12.75">
      <c r="P43" s="25"/>
    </row>
    <row r="44" ht="12.75">
      <c r="P44" s="25"/>
    </row>
    <row r="45" ht="12.75">
      <c r="P45" s="25"/>
    </row>
    <row r="46" ht="12.75">
      <c r="P46" s="25"/>
    </row>
    <row r="47" ht="12.75">
      <c r="P47" s="25"/>
    </row>
    <row r="48" ht="12.75">
      <c r="P48" s="25"/>
    </row>
    <row r="49" ht="12.75">
      <c r="P49" s="25"/>
    </row>
    <row r="50" ht="12.75">
      <c r="P50" s="25"/>
    </row>
    <row r="51" ht="12.75">
      <c r="P51" s="25"/>
    </row>
    <row r="52" ht="12.75">
      <c r="P52" s="25"/>
    </row>
    <row r="53" ht="12.75">
      <c r="P53" s="25"/>
    </row>
    <row r="54" ht="12.75">
      <c r="P54" s="25"/>
    </row>
    <row r="55" ht="12.75">
      <c r="P55" s="25"/>
    </row>
  </sheetData>
  <sheetProtection/>
  <mergeCells count="18">
    <mergeCell ref="B6:B9"/>
    <mergeCell ref="C6:C9"/>
    <mergeCell ref="K6:S6"/>
    <mergeCell ref="F8:F9"/>
    <mergeCell ref="E8:E9"/>
    <mergeCell ref="D6:J6"/>
    <mergeCell ref="D7:F7"/>
    <mergeCell ref="D8:D9"/>
    <mergeCell ref="T6:U9"/>
    <mergeCell ref="G7:G9"/>
    <mergeCell ref="H7:H9"/>
    <mergeCell ref="I7:J8"/>
    <mergeCell ref="K7:L7"/>
    <mergeCell ref="M7:S7"/>
    <mergeCell ref="K8:K9"/>
    <mergeCell ref="L8:L9"/>
    <mergeCell ref="M8:M9"/>
    <mergeCell ref="N8:S8"/>
  </mergeCells>
  <printOptions/>
  <pageMargins left="0.2" right="0.18" top="1.6" bottom="1" header="0.5" footer="0.5"/>
  <pageSetup horizontalDpi="600" verticalDpi="600" orientation="landscape" paperSize="9" scale="35" r:id="rId2"/>
  <headerFooter alignWithMargins="0">
    <oddFooter>&amp;L&amp;"Arial,Bold"&amp;18 108</oddFooter>
  </headerFooter>
  <drawing r:id="rId1"/>
</worksheet>
</file>

<file path=xl/worksheets/sheet5.xml><?xml version="1.0" encoding="utf-8"?>
<worksheet xmlns="http://schemas.openxmlformats.org/spreadsheetml/2006/main" xmlns:r="http://schemas.openxmlformats.org/officeDocument/2006/relationships">
  <dimension ref="C4:V20"/>
  <sheetViews>
    <sheetView zoomScalePageLayoutView="0" workbookViewId="0" topLeftCell="T1">
      <selection activeCell="V4" sqref="V4"/>
    </sheetView>
  </sheetViews>
  <sheetFormatPr defaultColWidth="9.140625" defaultRowHeight="12.75"/>
  <cols>
    <col min="3" max="18" width="13.421875" style="0" customWidth="1"/>
    <col min="19" max="19" width="15.57421875" style="0" customWidth="1"/>
    <col min="20" max="20" width="13.421875" style="0" customWidth="1"/>
    <col min="21" max="21" width="11.140625" style="0" customWidth="1"/>
    <col min="22" max="22" width="48.7109375" style="0" customWidth="1"/>
  </cols>
  <sheetData>
    <row r="4" spans="3:22" ht="28.5">
      <c r="C4" s="114" t="s">
        <v>150</v>
      </c>
      <c r="D4" s="1"/>
      <c r="E4" s="1"/>
      <c r="F4" s="1"/>
      <c r="G4" s="5"/>
      <c r="H4" s="5"/>
      <c r="I4" s="5"/>
      <c r="J4" s="5"/>
      <c r="K4" s="5"/>
      <c r="L4" s="5"/>
      <c r="M4" s="5"/>
      <c r="N4" s="5"/>
      <c r="O4" s="5"/>
      <c r="P4" s="5"/>
      <c r="Q4" s="5"/>
      <c r="R4" s="5"/>
      <c r="S4" s="5"/>
      <c r="T4" s="5"/>
      <c r="U4" s="5"/>
      <c r="V4" s="113" t="s">
        <v>163</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50.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9.2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89.2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7"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57">
        <f>+'جدول 2'!B11/'جدول 2'!B20*100</f>
        <v>43.23377715892958</v>
      </c>
      <c r="D11" s="58">
        <f>+'جدول 2'!C11/'جدول 2'!C20*100</f>
        <v>0</v>
      </c>
      <c r="E11" s="58">
        <f>+'جدول 2'!D11/'جدول 2'!D20*100</f>
        <v>0.019303576832028407</v>
      </c>
      <c r="F11" s="58">
        <f>+'جدول 2'!E11/'جدول 2'!E20*100</f>
        <v>0</v>
      </c>
      <c r="G11" s="58">
        <f>+'جدول 2'!F11/'جدول 2'!F20*100</f>
        <v>0</v>
      </c>
      <c r="H11" s="58">
        <f>+'جدول 2'!G11/'جدول 2'!G20*100</f>
        <v>0.7471263789423832</v>
      </c>
      <c r="I11" s="58">
        <f>+'جدول 2'!H11/'جدول 2'!H20*100</f>
        <v>41.925056036038484</v>
      </c>
      <c r="J11" s="58">
        <f>+'جدول 2'!I11/'جدول 2'!I20*100</f>
        <v>67.64388378825628</v>
      </c>
      <c r="K11" s="58">
        <f>+'جدول 2'!J11/'جدول 2'!J20*100</f>
        <v>23.610775631949828</v>
      </c>
      <c r="L11" s="58">
        <f>+'جدول 2'!K11/'جدول 2'!K20*100</f>
        <v>43.879811464938726</v>
      </c>
      <c r="M11" s="58">
        <f>+'جدول 2'!L11/'جدول 2'!L20*100</f>
        <v>65.15842776320915</v>
      </c>
      <c r="N11" s="58">
        <f>+'جدول 2'!M11/'جدول 2'!M20*100</f>
        <v>21.14928814878497</v>
      </c>
      <c r="O11" s="58">
        <f>+'جدول 2'!N11/'جدول 2'!N20*100</f>
        <v>78.42647036983038</v>
      </c>
      <c r="P11" s="58">
        <f>+'جدول 2'!O11/'جدول 2'!O20*100</f>
        <v>46.00910819468338</v>
      </c>
      <c r="Q11" s="58">
        <f>+'جدول 2'!P11/'جدول 2'!P20*100</f>
        <v>22.829188878893405</v>
      </c>
      <c r="R11" s="58">
        <f>+'جدول 2'!Q11/'جدول 2'!Q20*100</f>
        <v>45.54600013892119</v>
      </c>
      <c r="S11" s="58">
        <f>+'جدول 2'!R11/'جدول 2'!R20*100</f>
        <v>60.408170659285155</v>
      </c>
      <c r="T11" s="59">
        <f>+'جدول 2'!S11/'جدول 2'!S20*100</f>
        <v>69.01957061980923</v>
      </c>
      <c r="U11" s="10" t="s">
        <v>74</v>
      </c>
      <c r="V11" s="96" t="s">
        <v>75</v>
      </c>
    </row>
    <row r="12" spans="3:22" ht="45">
      <c r="C12" s="60">
        <f>+'جدول 2'!B12/'جدول 2'!B20*100</f>
        <v>0.24538225857359852</v>
      </c>
      <c r="D12" s="61">
        <f>+'جدول 2'!C12/'جدول 2'!C20*100</f>
        <v>0</v>
      </c>
      <c r="E12" s="61">
        <f>+'جدول 2'!D12/'جدول 2'!D20*100</f>
        <v>0</v>
      </c>
      <c r="F12" s="61">
        <f>+'جدول 2'!E12/'جدول 2'!E20*100</f>
        <v>0</v>
      </c>
      <c r="G12" s="61">
        <f>+'جدول 2'!F12/'جدول 2'!F20*100</f>
        <v>0</v>
      </c>
      <c r="H12" s="61">
        <f>+'جدول 2'!G12/'جدول 2'!G20*100</f>
        <v>26.70695531474444</v>
      </c>
      <c r="I12" s="61">
        <f>+'جدول 2'!H12/'جدول 2'!H20*100</f>
        <v>0.35329110134587866</v>
      </c>
      <c r="J12" s="61">
        <f>+'جدول 2'!I12/'جدول 2'!I20*100</f>
        <v>0</v>
      </c>
      <c r="K12" s="61">
        <f>+'جدول 2'!J12/'جدول 2'!J20*100</f>
        <v>0.010393575832555282</v>
      </c>
      <c r="L12" s="61">
        <f>+'جدول 2'!K12/'جدول 2'!K20*100</f>
        <v>0</v>
      </c>
      <c r="M12" s="61">
        <f>+'جدول 2'!L12/'جدول 2'!L20*100</f>
        <v>0</v>
      </c>
      <c r="N12" s="61">
        <f>+'جدول 2'!M12/'جدول 2'!M20*100</f>
        <v>0</v>
      </c>
      <c r="O12" s="61">
        <f>+'جدول 2'!N12/'جدول 2'!N20*100</f>
        <v>0</v>
      </c>
      <c r="P12" s="61">
        <f>+'جدول 2'!O12/'جدول 2'!O20*100</f>
        <v>0</v>
      </c>
      <c r="Q12" s="61">
        <f>+'جدول 2'!P12/'جدول 2'!P20*100</f>
        <v>0.26277344858338886</v>
      </c>
      <c r="R12" s="61">
        <f>+'جدول 2'!Q12/'جدول 2'!Q20*100</f>
        <v>0</v>
      </c>
      <c r="S12" s="61">
        <f>+'جدول 2'!R12/'جدول 2'!R20*100</f>
        <v>0</v>
      </c>
      <c r="T12" s="62">
        <f>+'جدول 2'!S12/'جدول 2'!S20*100</f>
        <v>0</v>
      </c>
      <c r="U12" s="4" t="s">
        <v>76</v>
      </c>
      <c r="V12" s="97" t="s">
        <v>77</v>
      </c>
    </row>
    <row r="13" spans="3:22" ht="33.75">
      <c r="C13" s="60">
        <f>+'جدول 2'!B13/'جدول 2'!B20*100</f>
        <v>31.17924407405915</v>
      </c>
      <c r="D13" s="61">
        <f>+'جدول 2'!C13/'جدول 2'!C20*100</f>
        <v>20.20547864612087</v>
      </c>
      <c r="E13" s="61">
        <f>+'جدول 2'!D13/'جدول 2'!D20*100</f>
        <v>0.003612751420464527</v>
      </c>
      <c r="F13" s="61">
        <f>+'جدول 2'!E13/'جدول 2'!E20*100</f>
        <v>0</v>
      </c>
      <c r="G13" s="61">
        <f>+'جدول 2'!F13/'جدول 2'!F20*100</f>
        <v>0</v>
      </c>
      <c r="H13" s="61">
        <f>+'جدول 2'!G13/'جدول 2'!G20*100</f>
        <v>72.54591830631318</v>
      </c>
      <c r="I13" s="61">
        <f>+'جدول 2'!H13/'جدول 2'!H20*100</f>
        <v>34.47526158669037</v>
      </c>
      <c r="J13" s="61">
        <f>+'جدول 2'!I13/'جدول 2'!I20*100</f>
        <v>11.164994410735373</v>
      </c>
      <c r="K13" s="61">
        <f>+'جدول 2'!J13/'جدول 2'!J20*100</f>
        <v>63.164554193662525</v>
      </c>
      <c r="L13" s="61">
        <f>+'جدول 2'!K13/'جدول 2'!K20*100</f>
        <v>36.04762907087424</v>
      </c>
      <c r="M13" s="61">
        <f>+'جدول 2'!L13/'جدول 2'!L20*100</f>
        <v>22.623185919364317</v>
      </c>
      <c r="N13" s="61">
        <f>+'جدول 2'!M13/'جدول 2'!M20*100</f>
        <v>66.62661666212102</v>
      </c>
      <c r="O13" s="61">
        <f>+'جدول 2'!N13/'جدول 2'!N20*100</f>
        <v>8.658126960019105</v>
      </c>
      <c r="P13" s="61">
        <f>+'جدول 2'!O13/'جدول 2'!O20*100</f>
        <v>53.99089180531663</v>
      </c>
      <c r="Q13" s="61">
        <f>+'جدول 2'!P13/'جدول 2'!P20*100</f>
        <v>37.346568657444045</v>
      </c>
      <c r="R13" s="61">
        <f>+'جدول 2'!Q13/'جدول 2'!Q20*100</f>
        <v>26.60876073927845</v>
      </c>
      <c r="S13" s="61">
        <f>+'جدول 2'!R13/'جدول 2'!R20*100</f>
        <v>25.949801500729542</v>
      </c>
      <c r="T13" s="62">
        <f>+'جدول 2'!S13/'جدول 2'!S20*100</f>
        <v>9.09517603545469</v>
      </c>
      <c r="U13" s="4" t="s">
        <v>78</v>
      </c>
      <c r="V13" s="97" t="s">
        <v>79</v>
      </c>
    </row>
    <row r="14" spans="3:22" ht="33.75">
      <c r="C14" s="60">
        <f>+'جدول 2'!B14/'جدول 2'!B20*100</f>
        <v>14.62930553291875</v>
      </c>
      <c r="D14" s="61">
        <f>+'جدول 2'!C14/'جدول 2'!C20*100</f>
        <v>0</v>
      </c>
      <c r="E14" s="61">
        <f>+'جدول 2'!D14/'جدول 2'!D20*100</f>
        <v>0</v>
      </c>
      <c r="F14" s="61">
        <f>+'جدول 2'!E14/'جدول 2'!E20*100</f>
        <v>0</v>
      </c>
      <c r="G14" s="61">
        <f>+'جدول 2'!F14/'جدول 2'!F20*100</f>
        <v>0</v>
      </c>
      <c r="H14" s="61">
        <f>+'جدول 2'!G14/'جدول 2'!G20*100</f>
        <v>0</v>
      </c>
      <c r="I14" s="61">
        <f>+'جدول 2'!H14/'جدول 2'!H20*100</f>
        <v>20.070444363719535</v>
      </c>
      <c r="J14" s="61">
        <f>+'جدول 2'!I14/'جدول 2'!I20*100</f>
        <v>0.07980581694192627</v>
      </c>
      <c r="K14" s="61">
        <f>+'جدول 2'!J14/'جدول 2'!J20*100</f>
        <v>13.201953494817156</v>
      </c>
      <c r="L14" s="61">
        <f>+'جدول 2'!K14/'جدول 2'!K20*100</f>
        <v>18.049457844847367</v>
      </c>
      <c r="M14" s="61">
        <f>+'جدول 2'!L14/'جدول 2'!L20*100</f>
        <v>12.138474048146833</v>
      </c>
      <c r="N14" s="61">
        <f>+'جدول 2'!M14/'جدول 2'!M20*100</f>
        <v>7.8769621818192705</v>
      </c>
      <c r="O14" s="61">
        <f>+'جدول 2'!N14/'جدول 2'!N20*100</f>
        <v>9.749162666795565</v>
      </c>
      <c r="P14" s="61">
        <f>+'جدول 2'!O14/'جدول 2'!O20*100</f>
        <v>0</v>
      </c>
      <c r="Q14" s="61">
        <f>+'جدول 2'!P14/'جدول 2'!P20*100</f>
        <v>3.8210438454666034</v>
      </c>
      <c r="R14" s="61">
        <f>+'جدول 2'!Q14/'جدول 2'!Q20*100</f>
        <v>19.895718754967337</v>
      </c>
      <c r="S14" s="61">
        <f>+'جدول 2'!R14/'جدول 2'!R20*100</f>
        <v>0</v>
      </c>
      <c r="T14" s="62">
        <f>+'جدول 2'!S14/'جدول 2'!S20*100</f>
        <v>0</v>
      </c>
      <c r="U14" s="4" t="s">
        <v>80</v>
      </c>
      <c r="V14" s="97" t="s">
        <v>81</v>
      </c>
    </row>
    <row r="15" spans="3:22" ht="45">
      <c r="C15" s="60">
        <f>+'جدول 2'!B15/'جدول 2'!B20*100</f>
        <v>0.01657507927657432</v>
      </c>
      <c r="D15" s="61">
        <f>+'جدول 2'!C15/'جدول 2'!C20*100</f>
        <v>58.53862849187876</v>
      </c>
      <c r="E15" s="61">
        <f>+'جدول 2'!D15/'جدول 2'!D20*100</f>
        <v>0</v>
      </c>
      <c r="F15" s="61">
        <f>+'جدول 2'!E15/'جدول 2'!E20*100</f>
        <v>0</v>
      </c>
      <c r="G15" s="61">
        <f>+'جدول 2'!F15/'جدول 2'!F20*100</f>
        <v>0</v>
      </c>
      <c r="H15" s="61">
        <f>+'جدول 2'!G15/'جدول 2'!G20*100</f>
        <v>0</v>
      </c>
      <c r="I15" s="61">
        <f>+'جدول 2'!H15/'جدول 2'!H20*100</f>
        <v>0</v>
      </c>
      <c r="J15" s="61">
        <f>+'جدول 2'!I15/'جدول 2'!I20*100</f>
        <v>0</v>
      </c>
      <c r="K15" s="61">
        <f>+'جدول 2'!J15/'جدول 2'!J20*100</f>
        <v>0</v>
      </c>
      <c r="L15" s="61">
        <f>+'جدول 2'!K15/'جدول 2'!K20*100</f>
        <v>0</v>
      </c>
      <c r="M15" s="61">
        <f>+'جدول 2'!L15/'جدول 2'!L20*100</f>
        <v>0</v>
      </c>
      <c r="N15" s="61">
        <f>+'جدول 2'!M15/'جدول 2'!M20*100</f>
        <v>4.347133007274737</v>
      </c>
      <c r="O15" s="61">
        <f>+'جدول 2'!N15/'جدول 2'!N20*100</f>
        <v>0</v>
      </c>
      <c r="P15" s="61">
        <f>+'جدول 2'!O15/'جدول 2'!O20*100</f>
        <v>0</v>
      </c>
      <c r="Q15" s="61">
        <f>+'جدول 2'!P15/'جدول 2'!P20*100</f>
        <v>0.09947098374687115</v>
      </c>
      <c r="R15" s="61">
        <f>+'جدول 2'!Q15/'جدول 2'!Q20*100</f>
        <v>0</v>
      </c>
      <c r="S15" s="61">
        <f>+'جدول 2'!R15/'جدول 2'!R20*100</f>
        <v>0.030256033050985967</v>
      </c>
      <c r="T15" s="62">
        <f>+'جدول 2'!S15/'جدول 2'!S20*100</f>
        <v>0</v>
      </c>
      <c r="U15" s="4" t="s">
        <v>82</v>
      </c>
      <c r="V15" s="97" t="s">
        <v>83</v>
      </c>
    </row>
    <row r="16" spans="3:22" ht="33.75">
      <c r="C16" s="60">
        <f>+'جدول 2'!B16/'جدول 2'!B20*100</f>
        <v>1.044011607968172</v>
      </c>
      <c r="D16" s="61">
        <f>+'جدول 2'!C16/'جدول 2'!C20*100</f>
        <v>0</v>
      </c>
      <c r="E16" s="61">
        <f>+'جدول 2'!D16/'جدول 2'!D20*100</f>
        <v>0.6123290102344753</v>
      </c>
      <c r="F16" s="61">
        <f>+'جدول 2'!E16/'جدول 2'!E20*100</f>
        <v>0</v>
      </c>
      <c r="G16" s="61">
        <f>+'جدول 2'!F16/'جدول 2'!F20*100</f>
        <v>0</v>
      </c>
      <c r="H16" s="61">
        <f>+'جدول 2'!G16/'جدول 2'!G20*100</f>
        <v>0</v>
      </c>
      <c r="I16" s="61">
        <f>+'جدول 2'!H16/'جدول 2'!H20*100</f>
        <v>0</v>
      </c>
      <c r="J16" s="61">
        <f>+'جدول 2'!I16/'جدول 2'!I20*100</f>
        <v>0</v>
      </c>
      <c r="K16" s="61">
        <f>+'جدول 2'!J16/'جدول 2'!J20*100</f>
        <v>0</v>
      </c>
      <c r="L16" s="61">
        <f>+'جدول 2'!K16/'جدول 2'!K20*100</f>
        <v>2.023101619339674</v>
      </c>
      <c r="M16" s="61">
        <f>+'جدول 2'!L16/'جدول 2'!L20*100</f>
        <v>0.07991226927969378</v>
      </c>
      <c r="N16" s="61">
        <f>+'جدول 2'!M16/'جدول 2'!M20*100</f>
        <v>0</v>
      </c>
      <c r="O16" s="61">
        <f>+'جدول 2'!N16/'جدول 2'!N20*100</f>
        <v>0</v>
      </c>
      <c r="P16" s="61">
        <f>+'جدول 2'!O16/'جدول 2'!O20*100</f>
        <v>0</v>
      </c>
      <c r="Q16" s="61">
        <f>+'جدول 2'!P16/'جدول 2'!P20*100</f>
        <v>5.030867620907855</v>
      </c>
      <c r="R16" s="61">
        <f>+'جدول 2'!Q16/'جدول 2'!Q20*100</f>
        <v>4.2634359551844945</v>
      </c>
      <c r="S16" s="61">
        <f>+'جدول 2'!R16/'جدول 2'!R20*100</f>
        <v>3.943955409114737</v>
      </c>
      <c r="T16" s="62">
        <f>+'جدول 2'!S16/'جدول 2'!S20*100</f>
        <v>7.470446202635371</v>
      </c>
      <c r="U16" s="4" t="s">
        <v>84</v>
      </c>
      <c r="V16" s="97" t="s">
        <v>85</v>
      </c>
    </row>
    <row r="17" spans="3:22" ht="33.75">
      <c r="C17" s="60">
        <f>+'جدول 2'!B17/'جدول 2'!B20*100</f>
        <v>4.873391014711074</v>
      </c>
      <c r="D17" s="61">
        <f>+'جدول 2'!C17/'جدول 2'!C20*100</f>
        <v>0</v>
      </c>
      <c r="E17" s="61">
        <f>+'جدول 2'!D17/'جدول 2'!D20*100</f>
        <v>99.36475466151302</v>
      </c>
      <c r="F17" s="61">
        <f>+'جدول 2'!E17/'جدول 2'!E20*100</f>
        <v>0</v>
      </c>
      <c r="G17" s="61">
        <f>+'جدول 2'!F17/'جدول 2'!F20*100</f>
        <v>0</v>
      </c>
      <c r="H17" s="61">
        <f>+'جدول 2'!G17/'جدول 2'!G20*100</f>
        <v>0</v>
      </c>
      <c r="I17" s="61">
        <f>+'جدول 2'!H17/'جدول 2'!H20*100</f>
        <v>0.12630920288188907</v>
      </c>
      <c r="J17" s="61">
        <f>+'جدول 2'!I17/'جدول 2'!I20*100</f>
        <v>0</v>
      </c>
      <c r="K17" s="61">
        <f>+'جدول 2'!J17/'جدول 2'!J20*100</f>
        <v>0</v>
      </c>
      <c r="L17" s="61">
        <f>+'جدول 2'!K17/'جدول 2'!K20*100</f>
        <v>0</v>
      </c>
      <c r="M17" s="61">
        <f>+'جدول 2'!L17/'جدول 2'!L20*100</f>
        <v>0</v>
      </c>
      <c r="N17" s="61">
        <f>+'جدول 2'!M17/'جدول 2'!M20*100</f>
        <v>0</v>
      </c>
      <c r="O17" s="61">
        <f>+'جدول 2'!N17/'جدول 2'!N20*100</f>
        <v>0</v>
      </c>
      <c r="P17" s="61">
        <f>+'جدول 2'!O17/'جدول 2'!O20*100</f>
        <v>0</v>
      </c>
      <c r="Q17" s="61">
        <f>+'جدول 2'!P17/'جدول 2'!P20*100</f>
        <v>17.303113233873187</v>
      </c>
      <c r="R17" s="61">
        <f>+'جدول 2'!Q17/'جدول 2'!Q20*100</f>
        <v>0</v>
      </c>
      <c r="S17" s="61">
        <f>+'جدول 2'!R17/'جدول 2'!R20*100</f>
        <v>0</v>
      </c>
      <c r="T17" s="62">
        <f>+'جدول 2'!S17/'جدول 2'!S20*100</f>
        <v>0</v>
      </c>
      <c r="U17" s="4" t="s">
        <v>86</v>
      </c>
      <c r="V17" s="97" t="s">
        <v>87</v>
      </c>
    </row>
    <row r="18" spans="3:22" ht="33.75">
      <c r="C18" s="60">
        <f>+'جدول 2'!B18/'جدول 2'!B20*100</f>
        <v>3.63241654912681</v>
      </c>
      <c r="D18" s="61">
        <f>+'جدول 2'!C18/'جدول 2'!C20*100</f>
        <v>21.25589286200035</v>
      </c>
      <c r="E18" s="61">
        <f>+'جدول 2'!D18/'جدول 2'!D20*100</f>
        <v>0</v>
      </c>
      <c r="F18" s="61">
        <f>+'جدول 2'!E18/'جدول 2'!E20*100</f>
        <v>100</v>
      </c>
      <c r="G18" s="61">
        <f>+'جدول 2'!F18/'جدول 2'!F20*100</f>
        <v>0</v>
      </c>
      <c r="H18" s="61">
        <f>+'جدول 2'!G18/'جدول 2'!G20*100</f>
        <v>0</v>
      </c>
      <c r="I18" s="61">
        <f>+'جدول 2'!H18/'جدول 2'!H20*100</f>
        <v>3.049637709323832</v>
      </c>
      <c r="J18" s="61">
        <f>+'جدول 2'!I18/'جدول 2'!I20*100</f>
        <v>0</v>
      </c>
      <c r="K18" s="61">
        <f>+'جدول 2'!J18/'جدول 2'!J20*100</f>
        <v>0</v>
      </c>
      <c r="L18" s="61">
        <f>+'جدول 2'!K18/'جدول 2'!K20*100</f>
        <v>0</v>
      </c>
      <c r="M18" s="61">
        <f>+'جدول 2'!L18/'جدول 2'!L20*100</f>
        <v>0</v>
      </c>
      <c r="N18" s="61">
        <f>+'جدول 2'!M18/'جدول 2'!M20*100</f>
        <v>0</v>
      </c>
      <c r="O18" s="61">
        <f>+'جدول 2'!N18/'جدول 2'!N20*100</f>
        <v>3.1662400033549467</v>
      </c>
      <c r="P18" s="61">
        <f>+'جدول 2'!O18/'جدول 2'!O20*100</f>
        <v>0</v>
      </c>
      <c r="Q18" s="61">
        <f>+'جدول 2'!P18/'جدول 2'!P20*100</f>
        <v>12.481761021398952</v>
      </c>
      <c r="R18" s="61">
        <f>+'جدول 2'!Q18/'جدول 2'!Q20*100</f>
        <v>3.68747948114293</v>
      </c>
      <c r="S18" s="61">
        <f>+'جدول 2'!R18/'جدول 2'!R20*100</f>
        <v>9.667816397819593</v>
      </c>
      <c r="T18" s="62">
        <f>+'جدول 2'!S18/'جدول 2'!S20*100</f>
        <v>14.414807142100722</v>
      </c>
      <c r="U18" s="4" t="s">
        <v>88</v>
      </c>
      <c r="V18" s="97" t="s">
        <v>89</v>
      </c>
    </row>
    <row r="19" spans="3:22" ht="45" customHeight="1" thickBot="1">
      <c r="C19" s="60">
        <f>+'جدول 2'!B19/'جدول 2'!B20*100</f>
        <v>1.1458967244363027</v>
      </c>
      <c r="D19" s="61">
        <f>+'جدول 2'!C19/'جدول 2'!C20*100</f>
        <v>0</v>
      </c>
      <c r="E19" s="61">
        <f>+'جدول 2'!D19/'جدول 2'!D20*100</f>
        <v>0</v>
      </c>
      <c r="F19" s="61">
        <f>+'جدول 2'!E19/'جدول 2'!E20*100</f>
        <v>0</v>
      </c>
      <c r="G19" s="61">
        <f>+'جدول 2'!F19/'جدول 2'!F20*100</f>
        <v>100</v>
      </c>
      <c r="H19" s="61">
        <f>+'جدول 2'!G19/'جدول 2'!G20*100</f>
        <v>0</v>
      </c>
      <c r="I19" s="61">
        <f>+'جدول 2'!H19/'جدول 2'!H20*100</f>
        <v>0</v>
      </c>
      <c r="J19" s="61">
        <f>+'جدول 2'!I19/'جدول 2'!I20*100</f>
        <v>21.11131598406643</v>
      </c>
      <c r="K19" s="61">
        <f>+'جدول 2'!J19/'جدول 2'!J20*100</f>
        <v>0.012323103737958203</v>
      </c>
      <c r="L19" s="61">
        <f>+'جدول 2'!K19/'جدول 2'!K20*100</f>
        <v>0</v>
      </c>
      <c r="M19" s="61">
        <f>+'جدول 2'!L19/'جدول 2'!L20*100</f>
        <v>0</v>
      </c>
      <c r="N19" s="61">
        <f>+'جدول 2'!M19/'جدول 2'!M20*100</f>
        <v>0</v>
      </c>
      <c r="O19" s="61">
        <f>+'جدول 2'!N19/'جدول 2'!N20*100</f>
        <v>0</v>
      </c>
      <c r="P19" s="61">
        <f>+'جدول 2'!O19/'جدول 2'!O20*100</f>
        <v>0</v>
      </c>
      <c r="Q19" s="61">
        <f>+'جدول 2'!P19/'جدول 2'!P20*100</f>
        <v>0.825212309685702</v>
      </c>
      <c r="R19" s="61">
        <f>+'جدول 2'!Q19/'جدول 2'!Q20*100</f>
        <v>-0.0013950694943797974</v>
      </c>
      <c r="S19" s="61">
        <f>+'جدول 2'!R19/'جدول 2'!R20*100</f>
        <v>0</v>
      </c>
      <c r="T19" s="62">
        <f>+'جدول 2'!S19/'جدول 2'!S20*100</f>
        <v>0</v>
      </c>
      <c r="U19" s="4" t="s">
        <v>90</v>
      </c>
      <c r="V19" s="97" t="s">
        <v>102</v>
      </c>
    </row>
    <row r="20" spans="3:22" ht="34.5" thickBot="1">
      <c r="C20" s="53">
        <f aca="true" t="shared" si="0" ref="C20:T20">SUM(C11:C19)</f>
        <v>100.00000000000001</v>
      </c>
      <c r="D20" s="54">
        <f t="shared" si="0"/>
        <v>99.99999999999999</v>
      </c>
      <c r="E20" s="54">
        <f t="shared" si="0"/>
        <v>99.99999999999999</v>
      </c>
      <c r="F20" s="54">
        <f t="shared" si="0"/>
        <v>100</v>
      </c>
      <c r="G20" s="54">
        <f t="shared" si="0"/>
        <v>100</v>
      </c>
      <c r="H20" s="54">
        <f t="shared" si="0"/>
        <v>100</v>
      </c>
      <c r="I20" s="54">
        <f t="shared" si="0"/>
        <v>99.99999999999999</v>
      </c>
      <c r="J20" s="54">
        <f t="shared" si="0"/>
        <v>100</v>
      </c>
      <c r="K20" s="54">
        <f t="shared" si="0"/>
        <v>100.00000000000003</v>
      </c>
      <c r="L20" s="54">
        <f t="shared" si="0"/>
        <v>100</v>
      </c>
      <c r="M20" s="54">
        <f t="shared" si="0"/>
        <v>99.99999999999999</v>
      </c>
      <c r="N20" s="54">
        <f t="shared" si="0"/>
        <v>99.99999999999999</v>
      </c>
      <c r="O20" s="54">
        <f t="shared" si="0"/>
        <v>100</v>
      </c>
      <c r="P20" s="54">
        <f t="shared" si="0"/>
        <v>100</v>
      </c>
      <c r="Q20" s="54">
        <f t="shared" si="0"/>
        <v>100</v>
      </c>
      <c r="R20" s="54">
        <f t="shared" si="0"/>
        <v>100.00000000000001</v>
      </c>
      <c r="S20" s="54">
        <f t="shared" si="0"/>
        <v>100.00000000000001</v>
      </c>
      <c r="T20" s="56">
        <f t="shared" si="0"/>
        <v>100.00000000000001</v>
      </c>
      <c r="U20" s="11"/>
      <c r="V20" s="100"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&amp;L&amp;"Arial,Bold"&amp;18 109</oddFooter>
  </headerFooter>
  <drawing r:id="rId1"/>
</worksheet>
</file>

<file path=xl/worksheets/sheet6.xml><?xml version="1.0" encoding="utf-8"?>
<worksheet xmlns="http://schemas.openxmlformats.org/spreadsheetml/2006/main" xmlns:r="http://schemas.openxmlformats.org/officeDocument/2006/relationships">
  <dimension ref="C4:V20"/>
  <sheetViews>
    <sheetView zoomScalePageLayoutView="0" workbookViewId="0" topLeftCell="U3">
      <selection activeCell="V4" sqref="V4"/>
    </sheetView>
  </sheetViews>
  <sheetFormatPr defaultColWidth="9.140625" defaultRowHeight="12.75"/>
  <cols>
    <col min="3" max="18" width="13.57421875" style="0" customWidth="1"/>
    <col min="19" max="19" width="16.00390625" style="0" customWidth="1"/>
    <col min="20" max="20" width="13.57421875" style="0" customWidth="1"/>
    <col min="21" max="21" width="10.7109375" style="0" customWidth="1"/>
    <col min="22" max="22" width="47.421875" style="0" customWidth="1"/>
  </cols>
  <sheetData>
    <row r="4" spans="3:22" ht="28.5">
      <c r="C4" s="114" t="s">
        <v>150</v>
      </c>
      <c r="D4" s="1"/>
      <c r="E4" s="1"/>
      <c r="F4" s="1"/>
      <c r="G4" s="5"/>
      <c r="H4" s="5"/>
      <c r="I4" s="5"/>
      <c r="J4" s="5"/>
      <c r="K4" s="5"/>
      <c r="L4" s="5"/>
      <c r="M4" s="5"/>
      <c r="N4" s="5"/>
      <c r="O4" s="5"/>
      <c r="P4" s="5"/>
      <c r="Q4" s="5"/>
      <c r="R4" s="5"/>
      <c r="S4" s="5"/>
      <c r="T4" s="5"/>
      <c r="U4" s="5"/>
      <c r="V4" s="113" t="s">
        <v>162</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50.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4.7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108"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6.2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45">
        <f>SUM(D11:T11)</f>
        <v>99.99999999999996</v>
      </c>
      <c r="D11" s="46">
        <f>+'جدول 2'!C11/'جدول 2'!B11*100</f>
        <v>0</v>
      </c>
      <c r="E11" s="46">
        <f>+'جدول 2'!D11/'جدول 2'!B11*100</f>
        <v>0.0018237348480385591</v>
      </c>
      <c r="F11" s="46">
        <f>+'جدول 2'!E11/'جدول 2'!B11*100</f>
        <v>0</v>
      </c>
      <c r="G11" s="46">
        <f>+'جدول 2'!F11/'جدول 2'!B11*100</f>
        <v>0</v>
      </c>
      <c r="H11" s="46">
        <f>+'جدول 2'!G11/'جدول 2'!B11*100</f>
        <v>0.0019979617300105346</v>
      </c>
      <c r="I11" s="46">
        <f>+'جدول 2'!H11/'جدول 2'!B11*100</f>
        <v>55.746322755043884</v>
      </c>
      <c r="J11" s="46">
        <f>+'جدول 2'!I11/'جدول 2'!B11*100</f>
        <v>2.158830699318303</v>
      </c>
      <c r="K11" s="46">
        <f>+'جدول 2'!J11/'جدول 2'!B11*100</f>
        <v>0.7333742511154251</v>
      </c>
      <c r="L11" s="46">
        <f>+'جدول 2'!K11/'جدول 2'!B11*100</f>
        <v>9.30766265539338</v>
      </c>
      <c r="M11" s="46">
        <f>+'جدول 2'!L11/'جدول 2'!B11*100</f>
        <v>9.25405447121674</v>
      </c>
      <c r="N11" s="46">
        <f>+'جدول 2'!M11/'جدول 2'!B11*100</f>
        <v>0.06429169608165618</v>
      </c>
      <c r="O11" s="46">
        <f>+'جدول 2'!N11/'جدول 2'!B11*100</f>
        <v>0.14711585331924074</v>
      </c>
      <c r="P11" s="46">
        <f>+'جدول 2'!O11/'جدول 2'!B11*100</f>
        <v>0.9099674425691756</v>
      </c>
      <c r="Q11" s="46">
        <f>+'جدول 2'!P11/'جدول 2'!B11*100</f>
        <v>2.2648266313641874</v>
      </c>
      <c r="R11" s="46">
        <f>+'جدول 2'!Q11/'جدول 2'!B11*100</f>
        <v>1.74946214557167</v>
      </c>
      <c r="S11" s="46">
        <f>+'جدول 2'!R11/'جدول 2'!B11*100</f>
        <v>15.317982476068526</v>
      </c>
      <c r="T11" s="48">
        <f>+'جدول 2'!S11/'جدول 2'!B11*100</f>
        <v>2.3422872263597427</v>
      </c>
      <c r="U11" s="10" t="s">
        <v>74</v>
      </c>
      <c r="V11" s="96" t="s">
        <v>75</v>
      </c>
    </row>
    <row r="12" spans="3:22" ht="45">
      <c r="C12" s="49">
        <f aca="true" t="shared" si="0" ref="C12:C20">SUM(D12:T12)</f>
        <v>100</v>
      </c>
      <c r="D12" s="50">
        <f>+'جدول 2'!C12/'جدول 2'!B12*100</f>
        <v>0</v>
      </c>
      <c r="E12" s="50">
        <f>+'جدول 2'!D12/'جدول 2'!B12*100</f>
        <v>0</v>
      </c>
      <c r="F12" s="50">
        <f>+'جدول 2'!E12/'جدول 2'!B12*100</f>
        <v>0</v>
      </c>
      <c r="G12" s="50">
        <f>+'جدول 2'!F12/'جدول 2'!B12*100</f>
        <v>0</v>
      </c>
      <c r="H12" s="50">
        <f>+'جدول 2'!G12/'جدول 2'!B12*100</f>
        <v>12.58338530150487</v>
      </c>
      <c r="I12" s="50">
        <f>+'جدول 2'!H12/'جدول 2'!B12*100</f>
        <v>82.76663372487279</v>
      </c>
      <c r="J12" s="50">
        <f>+'جدول 2'!I12/'جدول 2'!B12*100</f>
        <v>0</v>
      </c>
      <c r="K12" s="50">
        <f>+'جدول 2'!J12/'جدول 2'!B12*100</f>
        <v>0.05688010806025901</v>
      </c>
      <c r="L12" s="50">
        <f>+'جدول 2'!K12/'جدول 2'!B12*100</f>
        <v>0</v>
      </c>
      <c r="M12" s="50">
        <f>+'جدول 2'!L12/'جدول 2'!B12*100</f>
        <v>0</v>
      </c>
      <c r="N12" s="50">
        <f>+'جدول 2'!M12/'جدول 2'!B12*100</f>
        <v>0</v>
      </c>
      <c r="O12" s="50">
        <f>+'جدول 2'!N12/'جدول 2'!B12*100</f>
        <v>0</v>
      </c>
      <c r="P12" s="50">
        <f>+'جدول 2'!O12/'جدول 2'!B12*100</f>
        <v>0</v>
      </c>
      <c r="Q12" s="50">
        <f>+'جدول 2'!P12/'جدول 2'!B12*100</f>
        <v>4.5931008655620795</v>
      </c>
      <c r="R12" s="50">
        <f>+'جدول 2'!Q12/'جدول 2'!B12*100</f>
        <v>0</v>
      </c>
      <c r="S12" s="50">
        <f>+'جدول 2'!R12/'جدول 2'!B12*100</f>
        <v>0</v>
      </c>
      <c r="T12" s="52">
        <f>+'جدول 2'!S12/'جدول 2'!B12*100</f>
        <v>0</v>
      </c>
      <c r="U12" s="4" t="s">
        <v>76</v>
      </c>
      <c r="V12" s="97" t="s">
        <v>77</v>
      </c>
    </row>
    <row r="13" spans="3:22" ht="33.75">
      <c r="C13" s="49">
        <f t="shared" si="0"/>
        <v>100.00000000000003</v>
      </c>
      <c r="D13" s="50">
        <f>+'جدول 2'!C13/'جدول 2'!B13*100</f>
        <v>0.0036293140707025946</v>
      </c>
      <c r="E13" s="50">
        <f>+'جدول 2'!D13/'جدول 2'!B13*100</f>
        <v>0.00047328156311385485</v>
      </c>
      <c r="F13" s="50">
        <f>+'جدول 2'!E13/'جدول 2'!B13*100</f>
        <v>0</v>
      </c>
      <c r="G13" s="50">
        <f>+'جدول 2'!F13/'جدول 2'!B13*100</f>
        <v>0</v>
      </c>
      <c r="H13" s="50">
        <f>+'جدول 2'!G13/'جدول 2'!B13*100</f>
        <v>0.26900705833333755</v>
      </c>
      <c r="I13" s="50">
        <f>+'جدول 2'!H13/'جدول 2'!B13*100</f>
        <v>63.56349100509694</v>
      </c>
      <c r="J13" s="50">
        <f>+'جدول 2'!I13/'جدول 2'!B13*100</f>
        <v>0.49409010730383307</v>
      </c>
      <c r="K13" s="50">
        <f>+'جدول 2'!J13/'جدول 2'!B13*100</f>
        <v>2.720485633746151</v>
      </c>
      <c r="L13" s="50">
        <f>+'جدول 2'!K13/'جدول 2'!B13*100</f>
        <v>10.60254648124062</v>
      </c>
      <c r="M13" s="50">
        <f>+'جدول 2'!L13/'جدول 2'!B13*100</f>
        <v>4.45525757877126</v>
      </c>
      <c r="N13" s="50">
        <f>+'جدول 2'!M13/'جدول 2'!B13*100</f>
        <v>0.2808435711962717</v>
      </c>
      <c r="O13" s="50">
        <f>+'جدول 2'!N13/'جدول 2'!B13*100</f>
        <v>0.022520516842516155</v>
      </c>
      <c r="P13" s="50">
        <f>+'جدول 2'!O13/'جدول 2'!B13*100</f>
        <v>1.4806763438245119</v>
      </c>
      <c r="Q13" s="50">
        <f>+'جدول 2'!P13/'جدول 2'!B13*100</f>
        <v>5.137511245998531</v>
      </c>
      <c r="R13" s="50">
        <f>+'جدول 2'!Q13/'جدول 2'!B13*100</f>
        <v>1.4172176522877147</v>
      </c>
      <c r="S13" s="50">
        <f>+'جدول 2'!R13/'جدول 2'!B13*100</f>
        <v>9.124257270817008</v>
      </c>
      <c r="T13" s="52">
        <f>+'جدول 2'!S13/'جدول 2'!B13*100</f>
        <v>0.4279929389075011</v>
      </c>
      <c r="U13" s="4" t="s">
        <v>78</v>
      </c>
      <c r="V13" s="97" t="s">
        <v>79</v>
      </c>
    </row>
    <row r="14" spans="3:22" ht="33.75">
      <c r="C14" s="49">
        <f t="shared" si="0"/>
        <v>100</v>
      </c>
      <c r="D14" s="50">
        <f>+'جدول 2'!C14/'جدول 2'!B14*100</f>
        <v>0</v>
      </c>
      <c r="E14" s="50">
        <f>+'جدول 2'!D14/'جدول 2'!B14*100</f>
        <v>0</v>
      </c>
      <c r="F14" s="50">
        <f>+'جدول 2'!E14/'جدول 2'!B14*100</f>
        <v>0</v>
      </c>
      <c r="G14" s="50">
        <f>+'جدول 2'!F14/'جدول 2'!B14*100</f>
        <v>0</v>
      </c>
      <c r="H14" s="50">
        <f>+'جدول 2'!G14/'جدول 2'!B14*100</f>
        <v>0</v>
      </c>
      <c r="I14" s="50">
        <f>+'جدول 2'!H14/'جدول 2'!B14*100</f>
        <v>78.86767363668304</v>
      </c>
      <c r="J14" s="50">
        <f>+'جدول 2'!I14/'جدول 2'!B14*100</f>
        <v>0.007527037290995127</v>
      </c>
      <c r="K14" s="50">
        <f>+'جدول 2'!J14/'جدول 2'!B14*100</f>
        <v>1.2118617319709046</v>
      </c>
      <c r="L14" s="50">
        <f>+'جدول 2'!K14/'جدول 2'!B14*100</f>
        <v>11.314608006710147</v>
      </c>
      <c r="M14" s="50">
        <f>+'جدول 2'!L14/'جدول 2'!B14*100</f>
        <v>5.094775112666665</v>
      </c>
      <c r="N14" s="50">
        <f>+'جدول 2'!M14/'جدول 2'!B14*100</f>
        <v>0.07076481222755096</v>
      </c>
      <c r="O14" s="50">
        <f>+'جدول 2'!N14/'جدول 2'!B14*100</f>
        <v>0.05404600432194729</v>
      </c>
      <c r="P14" s="50">
        <f>+'جدول 2'!O14/'جدول 2'!B14*100</f>
        <v>0</v>
      </c>
      <c r="Q14" s="50">
        <f>+'جدول 2'!P14/'جدول 2'!B14*100</f>
        <v>1.1202784257938097</v>
      </c>
      <c r="R14" s="50">
        <f>+'جدول 2'!Q14/'جدول 2'!B14*100</f>
        <v>2.2584652323349386</v>
      </c>
      <c r="S14" s="50">
        <f>+'جدول 2'!R14/'جدول 2'!B14*100</f>
        <v>0</v>
      </c>
      <c r="T14" s="52">
        <f>+'جدول 2'!S14/'جدول 2'!B14*100</f>
        <v>0</v>
      </c>
      <c r="U14" s="4" t="s">
        <v>80</v>
      </c>
      <c r="V14" s="97" t="s">
        <v>81</v>
      </c>
    </row>
    <row r="15" spans="3:22" ht="45">
      <c r="C15" s="49">
        <f t="shared" si="0"/>
        <v>100</v>
      </c>
      <c r="D15" s="50">
        <f>+'جدول 2'!C15/'جدول 2'!B15*100</f>
        <v>19.77916348416519</v>
      </c>
      <c r="E15" s="50">
        <f>+'جدول 2'!D15/'جدول 2'!B15*100</f>
        <v>0</v>
      </c>
      <c r="F15" s="50">
        <f>+'جدول 2'!E15/'جدول 2'!B15*100</f>
        <v>0</v>
      </c>
      <c r="G15" s="50">
        <f>+'جدول 2'!F15/'جدول 2'!B15*100</f>
        <v>0</v>
      </c>
      <c r="H15" s="50">
        <f>+'جدول 2'!G15/'جدول 2'!B15*100</f>
        <v>0</v>
      </c>
      <c r="I15" s="50">
        <f>+'جدول 2'!H15/'جدول 2'!B15*100</f>
        <v>0</v>
      </c>
      <c r="J15" s="50">
        <f>+'جدول 2'!I15/'جدول 2'!B15*100</f>
        <v>0</v>
      </c>
      <c r="K15" s="50">
        <f>+'جدول 2'!J15/'جدول 2'!B15*100</f>
        <v>0</v>
      </c>
      <c r="L15" s="50">
        <f>+'جدول 2'!K15/'جدول 2'!B15*100</f>
        <v>0</v>
      </c>
      <c r="M15" s="50">
        <f>+'جدول 2'!L15/'جدول 2'!B15*100</f>
        <v>0</v>
      </c>
      <c r="N15" s="50">
        <f>+'جدول 2'!M15/'جدول 2'!B15*100</f>
        <v>34.469074487338396</v>
      </c>
      <c r="O15" s="50">
        <f>+'جدول 2'!N15/'جدول 2'!B15*100</f>
        <v>0</v>
      </c>
      <c r="P15" s="50">
        <f>+'جدول 2'!O15/'جدول 2'!B15*100</f>
        <v>0</v>
      </c>
      <c r="Q15" s="50">
        <f>+'جدول 2'!P15/'جدول 2'!B15*100</f>
        <v>25.73999512696511</v>
      </c>
      <c r="R15" s="50">
        <f>+'جدول 2'!Q15/'جدول 2'!B15*100</f>
        <v>0</v>
      </c>
      <c r="S15" s="50">
        <f>+'جدول 2'!R15/'جدول 2'!B15*100</f>
        <v>20.0117669015313</v>
      </c>
      <c r="T15" s="52">
        <f>+'جدول 2'!S15/'جدول 2'!B15*100</f>
        <v>0</v>
      </c>
      <c r="U15" s="4" t="s">
        <v>82</v>
      </c>
      <c r="V15" s="97" t="s">
        <v>83</v>
      </c>
    </row>
    <row r="16" spans="3:22" ht="33.75">
      <c r="C16" s="49">
        <f t="shared" si="0"/>
        <v>100</v>
      </c>
      <c r="D16" s="50">
        <f>+'جدول 2'!C16/'جدول 2'!B16*100</f>
        <v>0</v>
      </c>
      <c r="E16" s="50">
        <f>+'جدول 2'!D16/'جدول 2'!B16*100</f>
        <v>2.3956678017822095</v>
      </c>
      <c r="F16" s="50">
        <f>+'جدول 2'!E16/'جدول 2'!B16*100</f>
        <v>0</v>
      </c>
      <c r="G16" s="50">
        <f>+'جدول 2'!F16/'جدول 2'!B16*100</f>
        <v>0</v>
      </c>
      <c r="H16" s="50">
        <f>+'جدول 2'!G16/'جدول 2'!B16*100</f>
        <v>0</v>
      </c>
      <c r="I16" s="50">
        <f>+'جدول 2'!H16/'جدول 2'!B16*100</f>
        <v>0</v>
      </c>
      <c r="J16" s="50">
        <f>+'جدول 2'!I16/'جدول 2'!B16*100</f>
        <v>0</v>
      </c>
      <c r="K16" s="50">
        <f>+'جدول 2'!J16/'جدول 2'!B16*100</f>
        <v>0</v>
      </c>
      <c r="L16" s="50">
        <f>+'جدول 2'!K16/'جدول 2'!B16*100</f>
        <v>17.770982185566094</v>
      </c>
      <c r="M16" s="50">
        <f>+'جدول 2'!L16/'جدول 2'!B16*100</f>
        <v>0.4699944947462927</v>
      </c>
      <c r="N16" s="50">
        <f>+'جدول 2'!M16/'جدول 2'!B16*100</f>
        <v>0</v>
      </c>
      <c r="O16" s="50">
        <f>+'جدول 2'!N16/'جدول 2'!B16*100</f>
        <v>0</v>
      </c>
      <c r="P16" s="50">
        <f>+'جدول 2'!O16/'جدول 2'!B16*100</f>
        <v>0</v>
      </c>
      <c r="Q16" s="50">
        <f>+'جدول 2'!P16/'جدول 2'!B16*100</f>
        <v>20.668322231655427</v>
      </c>
      <c r="R16" s="50">
        <f>+'جدول 2'!Q16/'جدول 2'!B16*100</f>
        <v>6.781595818441505</v>
      </c>
      <c r="S16" s="50">
        <f>+'جدول 2'!R16/'جدول 2'!B16*100</f>
        <v>41.41481565270728</v>
      </c>
      <c r="T16" s="52">
        <f>+'جدول 2'!S16/'جدول 2'!B16*100</f>
        <v>10.498621815101187</v>
      </c>
      <c r="U16" s="4" t="s">
        <v>84</v>
      </c>
      <c r="V16" s="97" t="s">
        <v>85</v>
      </c>
    </row>
    <row r="17" spans="3:22" ht="33.75">
      <c r="C17" s="49">
        <f t="shared" si="0"/>
        <v>100.00000000000001</v>
      </c>
      <c r="D17" s="50">
        <f>+'جدول 2'!C17/'جدول 2'!B17*100</f>
        <v>0</v>
      </c>
      <c r="E17" s="50">
        <f>+'جدول 2'!D17/'جدول 2'!B17*100</f>
        <v>83.28143394252419</v>
      </c>
      <c r="F17" s="50">
        <f>+'جدول 2'!E17/'جدول 2'!B17*100</f>
        <v>0</v>
      </c>
      <c r="G17" s="50">
        <f>+'جدول 2'!F17/'جدول 2'!B17*100</f>
        <v>0</v>
      </c>
      <c r="H17" s="50">
        <f>+'جدول 2'!G17/'جدول 2'!B17*100</f>
        <v>0</v>
      </c>
      <c r="I17" s="50">
        <f>+'جدول 2'!H17/'جدول 2'!B17*100</f>
        <v>1.4899424335613773</v>
      </c>
      <c r="J17" s="50">
        <f>+'جدول 2'!I17/'جدول 2'!B17*100</f>
        <v>0</v>
      </c>
      <c r="K17" s="50">
        <f>+'جدول 2'!J17/'جدول 2'!B17*100</f>
        <v>0</v>
      </c>
      <c r="L17" s="50">
        <f>+'جدول 2'!K17/'جدول 2'!B17*100</f>
        <v>0</v>
      </c>
      <c r="M17" s="50">
        <f>+'جدول 2'!L17/'جدول 2'!B17*100</f>
        <v>0</v>
      </c>
      <c r="N17" s="50">
        <f>+'جدول 2'!M17/'جدول 2'!B17*100</f>
        <v>0</v>
      </c>
      <c r="O17" s="50">
        <f>+'جدول 2'!N17/'جدول 2'!B17*100</f>
        <v>0</v>
      </c>
      <c r="P17" s="50">
        <f>+'جدول 2'!O17/'جدول 2'!B17*100</f>
        <v>0</v>
      </c>
      <c r="Q17" s="50">
        <f>+'جدول 2'!P17/'جدول 2'!B17*100</f>
        <v>15.228623623914448</v>
      </c>
      <c r="R17" s="50">
        <f>+'جدول 2'!Q17/'جدول 2'!B17*100</f>
        <v>0</v>
      </c>
      <c r="S17" s="50">
        <f>+'جدول 2'!R17/'جدول 2'!B17*100</f>
        <v>0</v>
      </c>
      <c r="T17" s="52">
        <f>+'جدول 2'!S17/'جدول 2'!B17*100</f>
        <v>0</v>
      </c>
      <c r="U17" s="4" t="s">
        <v>86</v>
      </c>
      <c r="V17" s="97" t="s">
        <v>87</v>
      </c>
    </row>
    <row r="18" spans="3:22" ht="45">
      <c r="C18" s="49">
        <f t="shared" si="0"/>
        <v>100.00000000000001</v>
      </c>
      <c r="D18" s="50">
        <f>+'جدول 2'!C18/'جدول 2'!B18*100</f>
        <v>0.03277213219740575</v>
      </c>
      <c r="E18" s="50">
        <f>+'جدول 2'!D18/'جدول 2'!B18*100</f>
        <v>0</v>
      </c>
      <c r="F18" s="50">
        <f>+'جدول 2'!E18/'جدول 2'!B18*100</f>
        <v>0.20809683467115186</v>
      </c>
      <c r="G18" s="50">
        <f>+'جدول 2'!F18/'جدول 2'!B18*100</f>
        <v>0</v>
      </c>
      <c r="H18" s="50">
        <f>+'جدول 2'!G18/'جدول 2'!B18*100</f>
        <v>0</v>
      </c>
      <c r="I18" s="50">
        <f>+'جدول 2'!H18/'جدول 2'!B18*100</f>
        <v>48.26344924076517</v>
      </c>
      <c r="J18" s="50">
        <f>+'جدول 2'!I18/'جدول 2'!B18*100</f>
        <v>0</v>
      </c>
      <c r="K18" s="50">
        <f>+'جدول 2'!J18/'جدول 2'!B18*100</f>
        <v>0</v>
      </c>
      <c r="L18" s="50">
        <f>+'جدول 2'!K18/'جدول 2'!B18*100</f>
        <v>0</v>
      </c>
      <c r="M18" s="50">
        <f>+'جدول 2'!L18/'جدول 2'!B18*100</f>
        <v>0</v>
      </c>
      <c r="N18" s="50">
        <f>+'جدول 2'!M18/'جدول 2'!B18*100</f>
        <v>0</v>
      </c>
      <c r="O18" s="50">
        <f>+'جدول 2'!N18/'جدول 2'!B18*100</f>
        <v>0.07069165855336244</v>
      </c>
      <c r="P18" s="50">
        <f>+'جدول 2'!O18/'جدول 2'!B18*100</f>
        <v>0</v>
      </c>
      <c r="Q18" s="50">
        <f>+'جدول 2'!P18/'جدول 2'!B18*100</f>
        <v>14.738316518710942</v>
      </c>
      <c r="R18" s="50">
        <f>+'جدول 2'!Q18/'جدول 2'!B18*100</f>
        <v>1.6858209752758109</v>
      </c>
      <c r="S18" s="50">
        <f>+'جدول 2'!R18/'جدول 2'!B18*100</f>
        <v>29.178422757079268</v>
      </c>
      <c r="T18" s="52">
        <f>+'جدول 2'!S18/'جدول 2'!B18*100</f>
        <v>5.8224298827468965</v>
      </c>
      <c r="U18" s="4" t="s">
        <v>88</v>
      </c>
      <c r="V18" s="97" t="s">
        <v>89</v>
      </c>
    </row>
    <row r="19" spans="3:22" ht="42.75" customHeight="1" thickBot="1">
      <c r="C19" s="49">
        <f t="shared" si="0"/>
        <v>100.00000000000001</v>
      </c>
      <c r="D19" s="50">
        <f>+'جدول 2'!C19/'جدول 2'!B19*100</f>
        <v>0</v>
      </c>
      <c r="E19" s="50">
        <f>+'جدول 2'!D19/'جدول 2'!B19*100</f>
        <v>0</v>
      </c>
      <c r="F19" s="50">
        <f>+'جدول 2'!E19/'جدول 2'!B19*100</f>
        <v>0</v>
      </c>
      <c r="G19" s="50">
        <f>+'جدول 2'!F19/'جدول 2'!B19*100</f>
        <v>71.47835408537236</v>
      </c>
      <c r="H19" s="50">
        <f>+'جدول 2'!G19/'جدول 2'!B19*100</f>
        <v>0</v>
      </c>
      <c r="I19" s="50">
        <f>+'جدول 2'!H19/'جدول 2'!B19*100</f>
        <v>0</v>
      </c>
      <c r="J19" s="50">
        <f>+'جدول 2'!I19/'جدول 2'!B19*100</f>
        <v>25.42043970167751</v>
      </c>
      <c r="K19" s="50">
        <f>+'جدول 2'!J19/'جدول 2'!B19*100</f>
        <v>0.01444153009861283</v>
      </c>
      <c r="L19" s="50">
        <f>+'جدول 2'!K19/'جدول 2'!B19*100</f>
        <v>0</v>
      </c>
      <c r="M19" s="50">
        <f>+'جدول 2'!L19/'جدول 2'!B19*100</f>
        <v>0</v>
      </c>
      <c r="N19" s="50">
        <f>+'جدول 2'!M19/'جدول 2'!B19*100</f>
        <v>0</v>
      </c>
      <c r="O19" s="50">
        <f>+'جدول 2'!N19/'جدول 2'!B19*100</f>
        <v>0</v>
      </c>
      <c r="P19" s="50">
        <f>+'جدول 2'!O19/'جدول 2'!B19*100</f>
        <v>0</v>
      </c>
      <c r="Q19" s="50">
        <f>+'جدول 2'!P19/'جدول 2'!B19*100</f>
        <v>3.088786434708049</v>
      </c>
      <c r="R19" s="50">
        <f>+'جدول 2'!Q19/'جدول 2'!B19*100</f>
        <v>-0.0020217518565243857</v>
      </c>
      <c r="S19" s="50">
        <f>+'جدول 2'!R19/'جدول 2'!B19*100</f>
        <v>0</v>
      </c>
      <c r="T19" s="52">
        <f>+'جدول 2'!S19/'جدول 2'!B19*100</f>
        <v>0</v>
      </c>
      <c r="U19" s="4" t="s">
        <v>90</v>
      </c>
      <c r="V19" s="97" t="s">
        <v>102</v>
      </c>
    </row>
    <row r="20" spans="3:22" ht="34.5" thickBot="1">
      <c r="C20" s="53">
        <f t="shared" si="0"/>
        <v>100</v>
      </c>
      <c r="D20" s="54">
        <f>+'جدول 2'!C20/'جدول 2'!B20*100</f>
        <v>0.005600425073502435</v>
      </c>
      <c r="E20" s="54">
        <f>+'جدول 2'!D20/'جدول 2'!B20*100</f>
        <v>4.084577003690366</v>
      </c>
      <c r="F20" s="54">
        <f>+'جدول 2'!E20/'جدول 2'!B20*100</f>
        <v>0.007558943860803979</v>
      </c>
      <c r="G20" s="54">
        <f>+'جدول 2'!F20/'جدول 2'!B20*100</f>
        <v>0.8190681181452639</v>
      </c>
      <c r="H20" s="54">
        <f>+'جدول 2'!G20/'جدول 2'!B20*100</f>
        <v>0.11561555667412231</v>
      </c>
      <c r="I20" s="54">
        <f>+'جدول 2'!H20/'جدول 2'!B20*100</f>
        <v>57.486484772962655</v>
      </c>
      <c r="J20" s="54">
        <f>+'جدول 2'!I20/'جدول 2'!B20*100</f>
        <v>1.3797907534455833</v>
      </c>
      <c r="K20" s="54">
        <f>+'جدول 2'!J20/'جدول 2'!B20*100</f>
        <v>1.3428842593343788</v>
      </c>
      <c r="L20" s="54">
        <f>+'جدول 2'!K20/'جدول 2'!B20*100</f>
        <v>9.170627668610244</v>
      </c>
      <c r="M20" s="54">
        <f>+'جدول 2'!L20/'جدول 2'!B20*100</f>
        <v>6.140229937393988</v>
      </c>
      <c r="N20" s="54">
        <f>+'جدول 2'!M20/'جدول 2'!B20*100</f>
        <v>0.13142630815797157</v>
      </c>
      <c r="O20" s="54">
        <f>+'جدول 2'!N20/'جدول 2'!B20*100</f>
        <v>0.08109983770730264</v>
      </c>
      <c r="P20" s="54">
        <f>+'جدول 2'!O20/'جدول 2'!B20*100</f>
        <v>0.8550769875270675</v>
      </c>
      <c r="Q20" s="54">
        <f>+'جدول 2'!P20/'جدول 2'!B20*100</f>
        <v>4.289114712022775</v>
      </c>
      <c r="R20" s="54">
        <f>+'جدول 2'!Q20/'جدول 2'!B20*100</f>
        <v>1.6606476160130255</v>
      </c>
      <c r="S20" s="54">
        <f>+'جدول 2'!R20/'جدول 2'!B20*100</f>
        <v>10.962991159424258</v>
      </c>
      <c r="T20" s="56">
        <f>+'جدول 2'!S20/'جدول 2'!B20*100</f>
        <v>1.4672059399566904</v>
      </c>
      <c r="U20" s="11"/>
      <c r="V20" s="100"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&amp;L&amp;"Arial,Bold"&amp;18 110</oddFooter>
  </headerFooter>
  <drawing r:id="rId1"/>
</worksheet>
</file>

<file path=xl/worksheets/sheet7.xml><?xml version="1.0" encoding="utf-8"?>
<worksheet xmlns="http://schemas.openxmlformats.org/spreadsheetml/2006/main" xmlns:r="http://schemas.openxmlformats.org/officeDocument/2006/relationships">
  <dimension ref="B4:M27"/>
  <sheetViews>
    <sheetView zoomScalePageLayoutView="0" workbookViewId="0" topLeftCell="A1">
      <selection activeCell="B9" sqref="B9"/>
    </sheetView>
  </sheetViews>
  <sheetFormatPr defaultColWidth="9.140625" defaultRowHeight="12.75"/>
  <cols>
    <col min="2" max="2" width="17.00390625" style="0" customWidth="1"/>
    <col min="3" max="3" width="16.421875" style="0" customWidth="1"/>
    <col min="4" max="5" width="15.28125" style="0" customWidth="1"/>
    <col min="6" max="6" width="13.7109375" style="0" customWidth="1"/>
    <col min="7" max="7" width="14.57421875" style="0" customWidth="1"/>
    <col min="8" max="8" width="15.57421875" style="0" customWidth="1"/>
    <col min="9" max="9" width="16.140625" style="0" customWidth="1"/>
    <col min="10" max="10" width="17.28125" style="0" customWidth="1"/>
    <col min="11" max="11" width="17.7109375" style="0" customWidth="1"/>
    <col min="12" max="12" width="11.28125" style="0" customWidth="1"/>
    <col min="13" max="13" width="59.00390625" style="0" customWidth="1"/>
    <col min="14" max="14" width="48.00390625" style="0" customWidth="1"/>
  </cols>
  <sheetData>
    <row r="4" spans="2:13" ht="27.75">
      <c r="B4" s="114" t="s">
        <v>0</v>
      </c>
      <c r="C4" s="12"/>
      <c r="D4" s="12"/>
      <c r="E4" s="12"/>
      <c r="F4" s="12"/>
      <c r="G4" s="12"/>
      <c r="H4" s="12"/>
      <c r="I4" s="12"/>
      <c r="J4" s="12"/>
      <c r="K4" s="12"/>
      <c r="L4" s="12"/>
      <c r="M4" s="111" t="s">
        <v>156</v>
      </c>
    </row>
    <row r="5" spans="2:13" ht="28.5" thickBot="1">
      <c r="B5" s="115">
        <v>1389</v>
      </c>
      <c r="C5" s="23"/>
      <c r="D5" s="23"/>
      <c r="E5" s="23"/>
      <c r="F5" s="23"/>
      <c r="G5" s="23"/>
      <c r="H5" s="23"/>
      <c r="I5" s="23"/>
      <c r="J5" s="23"/>
      <c r="K5" s="23"/>
      <c r="L5" s="23"/>
      <c r="M5" s="23"/>
    </row>
    <row r="6" spans="2:13" ht="12.75" customHeight="1">
      <c r="B6" s="172" t="s">
        <v>92</v>
      </c>
      <c r="C6" s="170" t="s">
        <v>102</v>
      </c>
      <c r="D6" s="170" t="s">
        <v>93</v>
      </c>
      <c r="E6" s="170" t="s">
        <v>94</v>
      </c>
      <c r="F6" s="170" t="s">
        <v>95</v>
      </c>
      <c r="G6" s="170" t="s">
        <v>96</v>
      </c>
      <c r="H6" s="170" t="s">
        <v>97</v>
      </c>
      <c r="I6" s="170" t="s">
        <v>98</v>
      </c>
      <c r="J6" s="170" t="s">
        <v>99</v>
      </c>
      <c r="K6" s="175" t="s">
        <v>100</v>
      </c>
      <c r="L6" s="147" t="s">
        <v>153</v>
      </c>
      <c r="M6" s="167"/>
    </row>
    <row r="7" spans="2:13" ht="105.75" customHeight="1">
      <c r="B7" s="173"/>
      <c r="C7" s="171"/>
      <c r="D7" s="171"/>
      <c r="E7" s="171"/>
      <c r="F7" s="171"/>
      <c r="G7" s="171"/>
      <c r="H7" s="171"/>
      <c r="I7" s="171"/>
      <c r="J7" s="171"/>
      <c r="K7" s="176"/>
      <c r="L7" s="168"/>
      <c r="M7" s="169"/>
    </row>
    <row r="8" spans="2:13" ht="22.5" customHeight="1" thickBot="1">
      <c r="B8" s="174"/>
      <c r="C8" s="36" t="s">
        <v>90</v>
      </c>
      <c r="D8" s="36" t="s">
        <v>88</v>
      </c>
      <c r="E8" s="36" t="s">
        <v>86</v>
      </c>
      <c r="F8" s="36" t="s">
        <v>84</v>
      </c>
      <c r="G8" s="36" t="s">
        <v>82</v>
      </c>
      <c r="H8" s="36" t="s">
        <v>80</v>
      </c>
      <c r="I8" s="36" t="s">
        <v>78</v>
      </c>
      <c r="J8" s="36" t="s">
        <v>76</v>
      </c>
      <c r="K8" s="37" t="s">
        <v>74</v>
      </c>
      <c r="L8" s="14" t="s">
        <v>101</v>
      </c>
      <c r="M8" s="88" t="s">
        <v>36</v>
      </c>
    </row>
    <row r="9" spans="2:13" ht="31.5" customHeight="1" thickBot="1">
      <c r="B9" s="45">
        <f>SUM(C9:K9)</f>
        <v>222940967.8032906</v>
      </c>
      <c r="C9" s="47">
        <v>0</v>
      </c>
      <c r="D9" s="47">
        <v>0</v>
      </c>
      <c r="E9" s="47">
        <v>0</v>
      </c>
      <c r="F9" s="47">
        <v>6949.541082</v>
      </c>
      <c r="G9" s="47">
        <v>0</v>
      </c>
      <c r="H9" s="47">
        <v>1541687.5879482303</v>
      </c>
      <c r="I9" s="47">
        <v>77326417.03019314</v>
      </c>
      <c r="J9" s="47">
        <v>0</v>
      </c>
      <c r="K9" s="47">
        <v>144065913.64406723</v>
      </c>
      <c r="L9" s="38" t="s">
        <v>37</v>
      </c>
      <c r="M9" s="96" t="s">
        <v>38</v>
      </c>
    </row>
    <row r="10" spans="2:13" ht="34.5" thickBot="1">
      <c r="B10" s="49">
        <f aca="true" t="shared" si="0" ref="B10:B27">SUM(C10:K10)</f>
        <v>5242222.0468523</v>
      </c>
      <c r="C10" s="47">
        <v>0</v>
      </c>
      <c r="D10" s="47">
        <v>0</v>
      </c>
      <c r="E10" s="47">
        <v>1753553.6216761752</v>
      </c>
      <c r="F10" s="47">
        <v>0</v>
      </c>
      <c r="G10" s="47">
        <v>0</v>
      </c>
      <c r="H10" s="47">
        <v>0</v>
      </c>
      <c r="I10" s="47">
        <v>2630530.4866436375</v>
      </c>
      <c r="J10" s="47">
        <v>15204.8552262</v>
      </c>
      <c r="K10" s="47">
        <v>842933.0833062878</v>
      </c>
      <c r="L10" s="39" t="s">
        <v>39</v>
      </c>
      <c r="M10" s="97" t="s">
        <v>40</v>
      </c>
    </row>
    <row r="11" spans="2:13" ht="34.5" thickBot="1">
      <c r="B11" s="49">
        <f t="shared" si="0"/>
        <v>1252390.9490644033</v>
      </c>
      <c r="C11" s="47">
        <v>0</v>
      </c>
      <c r="D11" s="47">
        <v>0</v>
      </c>
      <c r="E11" s="47">
        <v>239654.147340246</v>
      </c>
      <c r="F11" s="47">
        <v>0</v>
      </c>
      <c r="G11" s="47">
        <v>0</v>
      </c>
      <c r="H11" s="47">
        <v>0</v>
      </c>
      <c r="I11" s="47">
        <v>153769.9375551203</v>
      </c>
      <c r="J11" s="47">
        <v>858966.864169037</v>
      </c>
      <c r="K11" s="47">
        <v>0</v>
      </c>
      <c r="L11" s="39" t="s">
        <v>41</v>
      </c>
      <c r="M11" s="97" t="s">
        <v>42</v>
      </c>
    </row>
    <row r="12" spans="2:13" ht="34.5" thickBot="1">
      <c r="B12" s="49">
        <f t="shared" si="0"/>
        <v>26445935.53070055</v>
      </c>
      <c r="C12" s="47">
        <v>0</v>
      </c>
      <c r="D12" s="47">
        <v>0</v>
      </c>
      <c r="E12" s="47">
        <v>0</v>
      </c>
      <c r="F12" s="47">
        <v>0</v>
      </c>
      <c r="G12" s="47">
        <v>0</v>
      </c>
      <c r="H12" s="47">
        <v>0</v>
      </c>
      <c r="I12" s="47">
        <v>20274407.636610575</v>
      </c>
      <c r="J12" s="47">
        <v>0</v>
      </c>
      <c r="K12" s="47">
        <v>6171527.894089973</v>
      </c>
      <c r="L12" s="39" t="s">
        <v>43</v>
      </c>
      <c r="M12" s="97" t="s">
        <v>44</v>
      </c>
    </row>
    <row r="13" spans="2:13" ht="38.25" customHeight="1" thickBot="1">
      <c r="B13" s="49">
        <f t="shared" si="0"/>
        <v>56997323.50028061</v>
      </c>
      <c r="C13" s="47">
        <v>0</v>
      </c>
      <c r="D13" s="47">
        <v>0</v>
      </c>
      <c r="E13" s="47">
        <v>3599.5</v>
      </c>
      <c r="F13" s="47">
        <v>462533.99297799997</v>
      </c>
      <c r="G13" s="47">
        <v>0</v>
      </c>
      <c r="H13" s="47">
        <v>51019412.03370654</v>
      </c>
      <c r="I13" s="47">
        <v>4837346.756576078</v>
      </c>
      <c r="J13" s="47">
        <v>0</v>
      </c>
      <c r="K13" s="47">
        <v>674431.21702</v>
      </c>
      <c r="L13" s="39" t="s">
        <v>45</v>
      </c>
      <c r="M13" s="97" t="s">
        <v>46</v>
      </c>
    </row>
    <row r="14" spans="2:13" ht="34.5" thickBot="1">
      <c r="B14" s="49">
        <f t="shared" si="0"/>
        <v>16974986.27237047</v>
      </c>
      <c r="C14" s="47">
        <v>0</v>
      </c>
      <c r="D14" s="47">
        <v>151234.41837929</v>
      </c>
      <c r="E14" s="47">
        <v>14716464.725751925</v>
      </c>
      <c r="F14" s="47">
        <v>160528.25591549033</v>
      </c>
      <c r="G14" s="47">
        <v>12655.013586199326</v>
      </c>
      <c r="H14" s="47">
        <v>0</v>
      </c>
      <c r="I14" s="47">
        <v>1934103.858737563</v>
      </c>
      <c r="J14" s="47">
        <v>0</v>
      </c>
      <c r="K14" s="47">
        <v>0</v>
      </c>
      <c r="L14" s="39" t="s">
        <v>47</v>
      </c>
      <c r="M14" s="97" t="s">
        <v>48</v>
      </c>
    </row>
    <row r="15" spans="2:13" ht="34.5" thickBot="1">
      <c r="B15" s="49">
        <f t="shared" si="0"/>
        <v>3117394.5762948585</v>
      </c>
      <c r="C15" s="47">
        <v>0</v>
      </c>
      <c r="D15" s="47">
        <v>0</v>
      </c>
      <c r="E15" s="47">
        <v>0</v>
      </c>
      <c r="F15" s="47">
        <v>3096852.5532918586</v>
      </c>
      <c r="G15" s="47">
        <v>20527.023003</v>
      </c>
      <c r="H15" s="47">
        <v>0</v>
      </c>
      <c r="I15" s="47">
        <v>15</v>
      </c>
      <c r="J15" s="47">
        <v>0</v>
      </c>
      <c r="K15" s="47">
        <v>0</v>
      </c>
      <c r="L15" s="39" t="s">
        <v>49</v>
      </c>
      <c r="M15" s="97" t="s">
        <v>50</v>
      </c>
    </row>
    <row r="16" spans="2:13" ht="33.75">
      <c r="B16" s="49">
        <f t="shared" si="0"/>
        <v>4117133.8890001103</v>
      </c>
      <c r="C16" s="47">
        <v>4117133.8890001103</v>
      </c>
      <c r="D16" s="47">
        <v>0</v>
      </c>
      <c r="E16" s="47">
        <v>0</v>
      </c>
      <c r="F16" s="47">
        <v>0</v>
      </c>
      <c r="G16" s="47">
        <v>0</v>
      </c>
      <c r="H16" s="47">
        <v>0</v>
      </c>
      <c r="I16" s="47">
        <v>0</v>
      </c>
      <c r="J16" s="47">
        <v>0</v>
      </c>
      <c r="K16" s="47">
        <v>0</v>
      </c>
      <c r="L16" s="4" t="s">
        <v>51</v>
      </c>
      <c r="M16" s="97" t="s">
        <v>73</v>
      </c>
    </row>
    <row r="17" spans="2:13" ht="32.25" customHeight="1" thickBot="1">
      <c r="B17" s="49">
        <f t="shared" si="0"/>
        <v>337088354.5678539</v>
      </c>
      <c r="C17" s="51">
        <f aca="true" t="shared" si="1" ref="C17:K17">SUM(C9:C16)</f>
        <v>4117133.8890001103</v>
      </c>
      <c r="D17" s="51">
        <f t="shared" si="1"/>
        <v>151234.41837929</v>
      </c>
      <c r="E17" s="51">
        <f t="shared" si="1"/>
        <v>16713271.994768346</v>
      </c>
      <c r="F17" s="51">
        <f t="shared" si="1"/>
        <v>3726864.343267349</v>
      </c>
      <c r="G17" s="51">
        <f t="shared" si="1"/>
        <v>33182.03658919933</v>
      </c>
      <c r="H17" s="51">
        <f t="shared" si="1"/>
        <v>52561099.62165477</v>
      </c>
      <c r="I17" s="51">
        <f t="shared" si="1"/>
        <v>107156590.7063161</v>
      </c>
      <c r="J17" s="51">
        <f t="shared" si="1"/>
        <v>874171.7193952369</v>
      </c>
      <c r="K17" s="68">
        <f t="shared" si="1"/>
        <v>151754805.83848348</v>
      </c>
      <c r="L17" s="40" t="s">
        <v>52</v>
      </c>
      <c r="M17" s="98" t="s">
        <v>53</v>
      </c>
    </row>
    <row r="18" spans="2:13" ht="33.75">
      <c r="B18" s="49">
        <f t="shared" si="0"/>
        <v>7043224.895882462</v>
      </c>
      <c r="C18" s="47">
        <v>-83.23654799999986</v>
      </c>
      <c r="D18" s="47">
        <v>82211.5</v>
      </c>
      <c r="E18" s="47">
        <v>730</v>
      </c>
      <c r="F18" s="47">
        <v>19471.795039</v>
      </c>
      <c r="G18" s="47">
        <v>11017.98594</v>
      </c>
      <c r="H18" s="47">
        <v>0</v>
      </c>
      <c r="I18" s="47">
        <v>3344164.3499284475</v>
      </c>
      <c r="J18" s="47">
        <v>7453.270201950288</v>
      </c>
      <c r="K18" s="47">
        <v>3578259.2313210643</v>
      </c>
      <c r="L18" s="4" t="s">
        <v>54</v>
      </c>
      <c r="M18" s="97" t="s">
        <v>55</v>
      </c>
    </row>
    <row r="19" spans="2:13" ht="34.5" thickBot="1">
      <c r="B19" s="49">
        <f t="shared" si="0"/>
        <v>344131579.46373636</v>
      </c>
      <c r="C19" s="51">
        <f aca="true" t="shared" si="2" ref="C19:K19">+C18+C17</f>
        <v>4117050.6524521103</v>
      </c>
      <c r="D19" s="51">
        <f t="shared" si="2"/>
        <v>233445.91837929</v>
      </c>
      <c r="E19" s="51">
        <f t="shared" si="2"/>
        <v>16714001.994768346</v>
      </c>
      <c r="F19" s="51">
        <f t="shared" si="2"/>
        <v>3746336.138306349</v>
      </c>
      <c r="G19" s="51">
        <f t="shared" si="2"/>
        <v>44200.02252919933</v>
      </c>
      <c r="H19" s="51">
        <f t="shared" si="2"/>
        <v>52561099.62165477</v>
      </c>
      <c r="I19" s="51">
        <f t="shared" si="2"/>
        <v>110500755.05624455</v>
      </c>
      <c r="J19" s="51">
        <f t="shared" si="2"/>
        <v>881624.9895971873</v>
      </c>
      <c r="K19" s="68">
        <f t="shared" si="2"/>
        <v>155333065.06980455</v>
      </c>
      <c r="L19" s="32" t="s">
        <v>56</v>
      </c>
      <c r="M19" s="98" t="s">
        <v>57</v>
      </c>
    </row>
    <row r="20" spans="2:13" ht="33" customHeight="1" thickBot="1">
      <c r="B20" s="49">
        <f t="shared" si="0"/>
        <v>10174695.362357037</v>
      </c>
      <c r="C20" s="47">
        <v>0</v>
      </c>
      <c r="D20" s="47">
        <v>10174695.362357037</v>
      </c>
      <c r="E20" s="47">
        <v>0</v>
      </c>
      <c r="F20" s="47">
        <v>0</v>
      </c>
      <c r="G20" s="47">
        <v>0</v>
      </c>
      <c r="H20" s="47">
        <v>0</v>
      </c>
      <c r="I20" s="47">
        <v>0</v>
      </c>
      <c r="J20" s="47">
        <v>0</v>
      </c>
      <c r="K20" s="47">
        <v>0</v>
      </c>
      <c r="L20" s="4" t="s">
        <v>58</v>
      </c>
      <c r="M20" s="97" t="s">
        <v>146</v>
      </c>
    </row>
    <row r="21" spans="2:13" ht="34.5" thickBot="1">
      <c r="B21" s="49">
        <f t="shared" si="0"/>
        <v>1363799.985816298</v>
      </c>
      <c r="C21" s="47">
        <v>0</v>
      </c>
      <c r="D21" s="47">
        <v>1362070.1898372981</v>
      </c>
      <c r="E21" s="47">
        <v>0</v>
      </c>
      <c r="F21" s="47">
        <v>0</v>
      </c>
      <c r="G21" s="47">
        <v>1699.795979</v>
      </c>
      <c r="H21" s="47">
        <v>0</v>
      </c>
      <c r="I21" s="47">
        <v>30</v>
      </c>
      <c r="J21" s="47">
        <v>0</v>
      </c>
      <c r="K21" s="47">
        <v>0</v>
      </c>
      <c r="L21" s="4" t="s">
        <v>59</v>
      </c>
      <c r="M21" s="97" t="s">
        <v>60</v>
      </c>
    </row>
    <row r="22" spans="2:13" ht="34.5" thickBot="1">
      <c r="B22" s="49">
        <f t="shared" si="0"/>
        <v>987014.7311871346</v>
      </c>
      <c r="C22" s="47">
        <v>0</v>
      </c>
      <c r="D22" s="47">
        <v>204707.39699056817</v>
      </c>
      <c r="E22" s="47">
        <v>774201.014195057</v>
      </c>
      <c r="F22" s="47">
        <v>4655.185861509446</v>
      </c>
      <c r="G22" s="47">
        <v>2531.33414</v>
      </c>
      <c r="H22" s="47">
        <v>0</v>
      </c>
      <c r="I22" s="47">
        <v>919.8</v>
      </c>
      <c r="J22" s="47">
        <v>0</v>
      </c>
      <c r="K22" s="47">
        <v>0</v>
      </c>
      <c r="L22" s="4" t="s">
        <v>61</v>
      </c>
      <c r="M22" s="97" t="s">
        <v>62</v>
      </c>
    </row>
    <row r="23" spans="2:13" ht="29.25" customHeight="1" thickBot="1">
      <c r="B23" s="49">
        <f t="shared" si="0"/>
        <v>1726366.1599354167</v>
      </c>
      <c r="C23" s="47">
        <v>0</v>
      </c>
      <c r="D23" s="47">
        <v>198433.915043355</v>
      </c>
      <c r="E23" s="47">
        <v>0</v>
      </c>
      <c r="F23" s="47">
        <v>0</v>
      </c>
      <c r="G23" s="47">
        <v>6865.3969799999995</v>
      </c>
      <c r="H23" s="47">
        <v>0</v>
      </c>
      <c r="I23" s="47">
        <v>1521066.8479120617</v>
      </c>
      <c r="J23" s="47">
        <v>0</v>
      </c>
      <c r="K23" s="47">
        <v>0</v>
      </c>
      <c r="L23" s="4" t="s">
        <v>63</v>
      </c>
      <c r="M23" s="97" t="s">
        <v>64</v>
      </c>
    </row>
    <row r="24" spans="2:13" ht="34.5" thickBot="1">
      <c r="B24" s="49">
        <f t="shared" si="0"/>
        <v>654832.0148199423</v>
      </c>
      <c r="C24" s="47">
        <v>0</v>
      </c>
      <c r="D24" s="47">
        <v>633605.7454681506</v>
      </c>
      <c r="E24" s="47">
        <v>21226.269351791667</v>
      </c>
      <c r="F24" s="47">
        <v>0</v>
      </c>
      <c r="G24" s="47">
        <v>0</v>
      </c>
      <c r="H24" s="47">
        <v>0</v>
      </c>
      <c r="I24" s="47">
        <v>0</v>
      </c>
      <c r="J24" s="47">
        <v>0</v>
      </c>
      <c r="K24" s="47">
        <v>0</v>
      </c>
      <c r="L24" s="4" t="s">
        <v>65</v>
      </c>
      <c r="M24" s="97" t="s">
        <v>66</v>
      </c>
    </row>
    <row r="25" spans="2:13" ht="34.5" thickBot="1">
      <c r="B25" s="49">
        <f t="shared" si="0"/>
        <v>243818.74063240882</v>
      </c>
      <c r="C25" s="47">
        <v>0</v>
      </c>
      <c r="D25" s="47">
        <v>243818.74063240882</v>
      </c>
      <c r="E25" s="47">
        <v>0</v>
      </c>
      <c r="F25" s="47">
        <v>0</v>
      </c>
      <c r="G25" s="47">
        <v>0</v>
      </c>
      <c r="H25" s="47">
        <v>0</v>
      </c>
      <c r="I25" s="47">
        <v>0</v>
      </c>
      <c r="J25" s="47">
        <v>0</v>
      </c>
      <c r="K25" s="47">
        <v>0</v>
      </c>
      <c r="L25" s="4" t="s">
        <v>67</v>
      </c>
      <c r="M25" s="97" t="s">
        <v>68</v>
      </c>
    </row>
    <row r="26" spans="2:13" ht="34.5" thickBot="1">
      <c r="B26" s="49">
        <f t="shared" si="0"/>
        <v>4255.449688</v>
      </c>
      <c r="C26" s="47">
        <v>0</v>
      </c>
      <c r="D26" s="47">
        <v>0</v>
      </c>
      <c r="E26" s="47">
        <v>0</v>
      </c>
      <c r="F26" s="47">
        <v>0</v>
      </c>
      <c r="G26" s="47">
        <v>4255.449688</v>
      </c>
      <c r="H26" s="47">
        <v>0</v>
      </c>
      <c r="I26" s="47">
        <v>0</v>
      </c>
      <c r="J26" s="47">
        <v>0</v>
      </c>
      <c r="K26" s="47">
        <v>0</v>
      </c>
      <c r="L26" s="33" t="s">
        <v>69</v>
      </c>
      <c r="M26" s="99" t="s">
        <v>70</v>
      </c>
    </row>
    <row r="27" spans="2:13" ht="34.5" thickBot="1">
      <c r="B27" s="53">
        <f t="shared" si="0"/>
        <v>359286361.9081726</v>
      </c>
      <c r="C27" s="55">
        <f aca="true" t="shared" si="3" ref="C27:K27">SUM(C19:C26)</f>
        <v>4117050.6524521103</v>
      </c>
      <c r="D27" s="55">
        <f t="shared" si="3"/>
        <v>13050777.268708108</v>
      </c>
      <c r="E27" s="55">
        <f t="shared" si="3"/>
        <v>17509429.278315194</v>
      </c>
      <c r="F27" s="55">
        <f t="shared" si="3"/>
        <v>3750991.3241678583</v>
      </c>
      <c r="G27" s="55">
        <f t="shared" si="3"/>
        <v>59551.999316199326</v>
      </c>
      <c r="H27" s="55">
        <f t="shared" si="3"/>
        <v>52561099.62165477</v>
      </c>
      <c r="I27" s="55">
        <f t="shared" si="3"/>
        <v>112022771.7041566</v>
      </c>
      <c r="J27" s="55">
        <f t="shared" si="3"/>
        <v>881624.9895971873</v>
      </c>
      <c r="K27" s="69">
        <f t="shared" si="3"/>
        <v>155333065.06980455</v>
      </c>
      <c r="L27" s="34" t="s">
        <v>71</v>
      </c>
      <c r="M27" s="100" t="s">
        <v>72</v>
      </c>
    </row>
  </sheetData>
  <sheetProtection/>
  <mergeCells count="11">
    <mergeCell ref="K6:K7"/>
    <mergeCell ref="L6:M7"/>
    <mergeCell ref="F6:F7"/>
    <mergeCell ref="G6:G7"/>
    <mergeCell ref="H6:H7"/>
    <mergeCell ref="I6:I7"/>
    <mergeCell ref="B6:B8"/>
    <mergeCell ref="C6:C7"/>
    <mergeCell ref="D6:D7"/>
    <mergeCell ref="E6:E7"/>
    <mergeCell ref="J6:J7"/>
  </mergeCells>
  <printOptions/>
  <pageMargins left="0.23" right="0.26" top="1" bottom="1" header="0.5" footer="0.5"/>
  <pageSetup horizontalDpi="600" verticalDpi="600" orientation="landscape" paperSize="9" scale="55" r:id="rId2"/>
  <headerFooter alignWithMargins="0">
    <oddFooter>&amp;L&amp;"Arial,Bold"&amp;18 111</oddFooter>
  </headerFooter>
  <drawing r:id="rId1"/>
</worksheet>
</file>

<file path=xl/worksheets/sheet8.xml><?xml version="1.0" encoding="utf-8"?>
<worksheet xmlns="http://schemas.openxmlformats.org/spreadsheetml/2006/main" xmlns:r="http://schemas.openxmlformats.org/officeDocument/2006/relationships">
  <dimension ref="C4:N35"/>
  <sheetViews>
    <sheetView zoomScalePageLayoutView="0" workbookViewId="0" topLeftCell="M1">
      <selection activeCell="N4" sqref="N4"/>
    </sheetView>
  </sheetViews>
  <sheetFormatPr defaultColWidth="9.140625" defaultRowHeight="12.75"/>
  <cols>
    <col min="3" max="10" width="15.7109375" style="0" customWidth="1"/>
    <col min="11" max="11" width="17.140625" style="0" customWidth="1"/>
    <col min="12" max="12" width="15.7109375" style="0" customWidth="1"/>
    <col min="13" max="13" width="12.28125" style="0" customWidth="1"/>
    <col min="14" max="14" width="58.421875" style="0" customWidth="1"/>
  </cols>
  <sheetData>
    <row r="4" spans="3:14" ht="27.75">
      <c r="C4" s="114" t="s">
        <v>150</v>
      </c>
      <c r="D4" s="12"/>
      <c r="E4" s="12"/>
      <c r="F4" s="12"/>
      <c r="G4" s="12"/>
      <c r="H4" s="12"/>
      <c r="I4" s="12"/>
      <c r="J4" s="12"/>
      <c r="K4" s="12"/>
      <c r="L4" s="12"/>
      <c r="M4" s="12"/>
      <c r="N4" s="113" t="s">
        <v>161</v>
      </c>
    </row>
    <row r="5" spans="4:14" ht="25.5" thickBot="1">
      <c r="D5" s="12"/>
      <c r="E5" s="12"/>
      <c r="F5" s="12"/>
      <c r="G5" s="12"/>
      <c r="H5" s="12"/>
      <c r="I5" s="12"/>
      <c r="J5" s="12"/>
      <c r="K5" s="12"/>
      <c r="L5" s="12"/>
      <c r="M5" s="12"/>
      <c r="N5" s="12"/>
    </row>
    <row r="6" spans="3:14" ht="12.75" customHeight="1">
      <c r="C6" s="172" t="s">
        <v>92</v>
      </c>
      <c r="D6" s="170" t="s">
        <v>102</v>
      </c>
      <c r="E6" s="170" t="s">
        <v>93</v>
      </c>
      <c r="F6" s="170" t="s">
        <v>94</v>
      </c>
      <c r="G6" s="170" t="s">
        <v>95</v>
      </c>
      <c r="H6" s="170" t="s">
        <v>96</v>
      </c>
      <c r="I6" s="170" t="s">
        <v>97</v>
      </c>
      <c r="J6" s="170" t="s">
        <v>98</v>
      </c>
      <c r="K6" s="170" t="s">
        <v>99</v>
      </c>
      <c r="L6" s="175" t="s">
        <v>100</v>
      </c>
      <c r="M6" s="147" t="s">
        <v>153</v>
      </c>
      <c r="N6" s="167"/>
    </row>
    <row r="7" spans="3:14" ht="109.5" customHeight="1">
      <c r="C7" s="173"/>
      <c r="D7" s="171"/>
      <c r="E7" s="171"/>
      <c r="F7" s="171"/>
      <c r="G7" s="171"/>
      <c r="H7" s="171"/>
      <c r="I7" s="171"/>
      <c r="J7" s="171"/>
      <c r="K7" s="171"/>
      <c r="L7" s="176"/>
      <c r="M7" s="168"/>
      <c r="N7" s="169"/>
    </row>
    <row r="8" spans="3:14" ht="27.75" customHeight="1" thickBot="1">
      <c r="C8" s="174"/>
      <c r="D8" s="36" t="s">
        <v>90</v>
      </c>
      <c r="E8" s="36" t="s">
        <v>88</v>
      </c>
      <c r="F8" s="36" t="s">
        <v>86</v>
      </c>
      <c r="G8" s="36" t="s">
        <v>84</v>
      </c>
      <c r="H8" s="36" t="s">
        <v>82</v>
      </c>
      <c r="I8" s="36" t="s">
        <v>80</v>
      </c>
      <c r="J8" s="36" t="s">
        <v>78</v>
      </c>
      <c r="K8" s="36" t="s">
        <v>76</v>
      </c>
      <c r="L8" s="37" t="s">
        <v>74</v>
      </c>
      <c r="M8" s="14" t="s">
        <v>101</v>
      </c>
      <c r="N8" s="88" t="s">
        <v>36</v>
      </c>
    </row>
    <row r="9" spans="3:14" ht="32.25" customHeight="1">
      <c r="C9" s="57">
        <f>+'جدول 3'!B9/'جدول 3'!B27*100</f>
        <v>62.0510521521745</v>
      </c>
      <c r="D9" s="58">
        <f>+'جدول 3'!C9/'جدول 3'!C27*100</f>
        <v>0</v>
      </c>
      <c r="E9" s="58">
        <f>+'جدول 3'!D9/'جدول 3'!D27*100</f>
        <v>0</v>
      </c>
      <c r="F9" s="58">
        <f>+'جدول 3'!E9/'جدول 3'!E27*100</f>
        <v>0</v>
      </c>
      <c r="G9" s="58">
        <f>+'جدول 3'!F9/'جدول 3'!F27*100</f>
        <v>0.1852721182590772</v>
      </c>
      <c r="H9" s="58">
        <f>+'جدول 3'!G9/'جدول 3'!G27*100</f>
        <v>0</v>
      </c>
      <c r="I9" s="58">
        <f>+'جدول 3'!H9/'جدول 3'!H27*100</f>
        <v>2.933134198191445</v>
      </c>
      <c r="J9" s="58">
        <f>+'جدول 3'!I9/'جدول 3'!I27*100</f>
        <v>69.02740920784049</v>
      </c>
      <c r="K9" s="58">
        <f>+'جدول 3'!J9/'جدول 3'!J27*100</f>
        <v>0</v>
      </c>
      <c r="L9" s="59">
        <f>+'جدول 3'!K9/'جدول 3'!K27*100</f>
        <v>92.74645651222164</v>
      </c>
      <c r="M9" s="38" t="s">
        <v>37</v>
      </c>
      <c r="N9" s="96" t="s">
        <v>38</v>
      </c>
    </row>
    <row r="10" spans="3:14" ht="33.75">
      <c r="C10" s="60">
        <f>+'جدول 3'!B10/'جدول 3'!B27*100</f>
        <v>1.4590651365141774</v>
      </c>
      <c r="D10" s="61">
        <f>+'جدول 3'!C10/'جدول 3'!C27*100</f>
        <v>0</v>
      </c>
      <c r="E10" s="61">
        <f>+'جدول 3'!D10/'جدول 3'!D27*100</f>
        <v>0</v>
      </c>
      <c r="F10" s="61">
        <f>+'جدول 3'!E10/'جدول 3'!E27*100</f>
        <v>10.014910216679015</v>
      </c>
      <c r="G10" s="61">
        <f>+'جدول 3'!F10/'جدول 3'!F27*100</f>
        <v>0</v>
      </c>
      <c r="H10" s="61">
        <f>+'جدول 3'!G10/'جدول 3'!G27*100</f>
        <v>0</v>
      </c>
      <c r="I10" s="61">
        <f>+'جدول 3'!H10/'جدول 3'!H27*100</f>
        <v>0</v>
      </c>
      <c r="J10" s="61">
        <f>+'جدول 3'!I10/'جدول 3'!I27*100</f>
        <v>2.348210499192667</v>
      </c>
      <c r="K10" s="61">
        <f>+'جدول 3'!J10/'جدول 3'!J27*100</f>
        <v>1.7246397737826225</v>
      </c>
      <c r="L10" s="62">
        <f>+'جدول 3'!K10/'جدول 3'!K27*100</f>
        <v>0.5426617204311813</v>
      </c>
      <c r="M10" s="39" t="s">
        <v>39</v>
      </c>
      <c r="N10" s="97" t="s">
        <v>40</v>
      </c>
    </row>
    <row r="11" spans="3:14" ht="33.75">
      <c r="C11" s="60">
        <f>+'جدول 3'!B11/'جدول 3'!B27*100</f>
        <v>0.34857736943115386</v>
      </c>
      <c r="D11" s="61">
        <f>+'جدول 3'!C11/'جدول 3'!C27*100</f>
        <v>0</v>
      </c>
      <c r="E11" s="61">
        <f>+'جدول 3'!D11/'جدول 3'!D27*100</f>
        <v>0</v>
      </c>
      <c r="F11" s="61">
        <f>+'جدول 3'!E11/'جدول 3'!E27*100</f>
        <v>1.36871478522175</v>
      </c>
      <c r="G11" s="61">
        <f>+'جدول 3'!F11/'جدول 3'!F27*100</f>
        <v>0</v>
      </c>
      <c r="H11" s="61">
        <f>+'جدول 3'!G11/'جدول 3'!G27*100</f>
        <v>0</v>
      </c>
      <c r="I11" s="61">
        <f>+'جدول 3'!H11/'جدول 3'!H27*100</f>
        <v>0</v>
      </c>
      <c r="J11" s="61">
        <f>+'جدول 3'!I11/'جدول 3'!I27*100</f>
        <v>0.1372666782082617</v>
      </c>
      <c r="K11" s="61">
        <f>+'جدول 3'!J11/'جدول 3'!J27*100</f>
        <v>97.42995880385573</v>
      </c>
      <c r="L11" s="62">
        <f>+'جدول 3'!K11/'جدول 3'!K27*100</f>
        <v>0</v>
      </c>
      <c r="M11" s="39" t="s">
        <v>41</v>
      </c>
      <c r="N11" s="97" t="s">
        <v>42</v>
      </c>
    </row>
    <row r="12" spans="3:14" ht="33.75">
      <c r="C12" s="60">
        <f>+'جدول 3'!B12/'جدول 3'!B27*100</f>
        <v>7.360684494186192</v>
      </c>
      <c r="D12" s="61">
        <f>+'جدول 3'!C12/'جدول 3'!C27*100</f>
        <v>0</v>
      </c>
      <c r="E12" s="61">
        <f>+'جدول 3'!D12/'جدول 3'!D27*100</f>
        <v>0</v>
      </c>
      <c r="F12" s="61">
        <f>+'جدول 3'!E12/'جدول 3'!E27*100</f>
        <v>0</v>
      </c>
      <c r="G12" s="61">
        <f>+'جدول 3'!F12/'جدول 3'!F27*100</f>
        <v>0</v>
      </c>
      <c r="H12" s="61">
        <f>+'جدول 3'!G12/'جدول 3'!G27*100</f>
        <v>0</v>
      </c>
      <c r="I12" s="61">
        <f>+'جدول 3'!H12/'جدول 3'!H27*100</f>
        <v>0</v>
      </c>
      <c r="J12" s="61">
        <f>+'جدول 3'!I12/'جدول 3'!I27*100</f>
        <v>18.09846991659312</v>
      </c>
      <c r="K12" s="61">
        <f>+'جدول 3'!J12/'جدول 3'!J27*100</f>
        <v>0</v>
      </c>
      <c r="L12" s="62">
        <f>+'جدول 3'!K12/'جدول 3'!K27*100</f>
        <v>3.9730934887022102</v>
      </c>
      <c r="M12" s="39" t="s">
        <v>43</v>
      </c>
      <c r="N12" s="97" t="s">
        <v>44</v>
      </c>
    </row>
    <row r="13" spans="3:14" ht="38.25" customHeight="1">
      <c r="C13" s="60">
        <f>+'جدول 3'!B13/'جدول 3'!B27*100</f>
        <v>15.86403758761323</v>
      </c>
      <c r="D13" s="61">
        <f>+'جدول 3'!C13/'جدول 3'!C27*100</f>
        <v>0</v>
      </c>
      <c r="E13" s="61">
        <f>+'جدول 3'!D13/'جدول 3'!D27*100</f>
        <v>0</v>
      </c>
      <c r="F13" s="61">
        <f>+'جدول 3'!E13/'جدول 3'!E27*100</f>
        <v>0.02055749472347367</v>
      </c>
      <c r="G13" s="61">
        <f>+'جدول 3'!F13/'جدول 3'!F27*100</f>
        <v>12.330980079795605</v>
      </c>
      <c r="H13" s="61">
        <f>+'جدول 3'!G13/'جدول 3'!G27*100</f>
        <v>0</v>
      </c>
      <c r="I13" s="61">
        <f>+'جدول 3'!H13/'جدول 3'!H27*100</f>
        <v>97.06686580180856</v>
      </c>
      <c r="J13" s="61">
        <f>+'جدول 3'!I13/'جدول 3'!I27*100</f>
        <v>4.318181636632891</v>
      </c>
      <c r="K13" s="61">
        <f>+'جدول 3'!J13/'جدول 3'!J27*100</f>
        <v>0</v>
      </c>
      <c r="L13" s="62">
        <f>+'جدول 3'!K13/'جدول 3'!K27*100</f>
        <v>0.43418393676640565</v>
      </c>
      <c r="M13" s="39" t="s">
        <v>45</v>
      </c>
      <c r="N13" s="97" t="s">
        <v>46</v>
      </c>
    </row>
    <row r="14" spans="3:14" ht="33.75">
      <c r="C14" s="60">
        <f>+'جدول 3'!B14/'جدول 3'!B27*100</f>
        <v>4.724639750369646</v>
      </c>
      <c r="D14" s="61">
        <f>+'جدول 3'!C14/'جدول 3'!C27*100</f>
        <v>0</v>
      </c>
      <c r="E14" s="61">
        <f>+'جدول 3'!D14/'جدول 3'!D27*100</f>
        <v>1.1588154120284107</v>
      </c>
      <c r="F14" s="61">
        <f>+'جدول 3'!E14/'جدول 3'!E27*100</f>
        <v>84.04879731846968</v>
      </c>
      <c r="G14" s="61">
        <f>+'جدول 3'!F14/'جدول 3'!F27*100</f>
        <v>4.2796221596461</v>
      </c>
      <c r="H14" s="61">
        <f>+'جدول 3'!G14/'جدول 3'!G27*100</f>
        <v>21.250358898961284</v>
      </c>
      <c r="I14" s="61">
        <f>+'جدول 3'!H14/'جدول 3'!H27*100</f>
        <v>0</v>
      </c>
      <c r="J14" s="61">
        <f>+'جدول 3'!I14/'جدول 3'!I27*100</f>
        <v>1.7265274098425099</v>
      </c>
      <c r="K14" s="61">
        <f>+'جدول 3'!J14/'جدول 3'!J27*100</f>
        <v>0</v>
      </c>
      <c r="L14" s="62">
        <f>+'جدول 3'!K14/'جدول 3'!K27*100</f>
        <v>0</v>
      </c>
      <c r="M14" s="39" t="s">
        <v>47</v>
      </c>
      <c r="N14" s="97" t="s">
        <v>48</v>
      </c>
    </row>
    <row r="15" spans="3:14" ht="33.75">
      <c r="C15" s="60">
        <f>+'جدول 3'!B15/'جدول 3'!B27*100</f>
        <v>0.8676629304097022</v>
      </c>
      <c r="D15" s="61">
        <f>+'جدول 3'!C15/'جدول 3'!C27*100</f>
        <v>0</v>
      </c>
      <c r="E15" s="61">
        <f>+'جدول 3'!D15/'جدول 3'!D27*100</f>
        <v>0</v>
      </c>
      <c r="F15" s="61">
        <f>+'جدول 3'!E15/'جدول 3'!E27*100</f>
        <v>0</v>
      </c>
      <c r="G15" s="61">
        <f>+'جدول 3'!F15/'جدول 3'!F27*100</f>
        <v>82.56090952113524</v>
      </c>
      <c r="H15" s="61">
        <f>+'جدول 3'!G15/'جدول 3'!G27*100</f>
        <v>34.469074487338396</v>
      </c>
      <c r="I15" s="61">
        <f>+'جدول 3'!H15/'جدول 3'!H27*100</f>
        <v>0</v>
      </c>
      <c r="J15" s="61">
        <f>+'جدول 3'!I15/'جدول 3'!I27*100</f>
        <v>1.3390134676915357E-05</v>
      </c>
      <c r="K15" s="61">
        <f>+'جدول 3'!J15/'جدول 3'!J27*100</f>
        <v>0</v>
      </c>
      <c r="L15" s="62">
        <f>+'جدول 3'!K15/'جدول 3'!K27*100</f>
        <v>0</v>
      </c>
      <c r="M15" s="39" t="s">
        <v>49</v>
      </c>
      <c r="N15" s="97" t="s">
        <v>50</v>
      </c>
    </row>
    <row r="16" spans="3:14" ht="26.25" customHeight="1">
      <c r="C16" s="60">
        <f>+'جدول 3'!B16/'جدول 3'!B27*100</f>
        <v>1.145919891624603</v>
      </c>
      <c r="D16" s="61">
        <f>+'جدول 3'!C16/'جدول 3'!C27*100</f>
        <v>100.00202175185653</v>
      </c>
      <c r="E16" s="61">
        <f>+'جدول 3'!D16/'جدول 3'!D27*100</f>
        <v>0</v>
      </c>
      <c r="F16" s="61">
        <f>+'جدول 3'!E16/'جدول 3'!E27*100</f>
        <v>0</v>
      </c>
      <c r="G16" s="61">
        <f>+'جدول 3'!F16/'جدول 3'!F27*100</f>
        <v>0</v>
      </c>
      <c r="H16" s="61">
        <f>+'جدول 3'!G16/'جدول 3'!G27*100</f>
        <v>0</v>
      </c>
      <c r="I16" s="61">
        <f>+'جدول 3'!H16/'جدول 3'!H27*100</f>
        <v>0</v>
      </c>
      <c r="J16" s="61">
        <f>+'جدول 3'!I16/'جدول 3'!I27*100</f>
        <v>0</v>
      </c>
      <c r="K16" s="61">
        <f>+'جدول 3'!J16/'جدول 3'!J27*100</f>
        <v>0</v>
      </c>
      <c r="L16" s="62">
        <f>+'جدول 3'!K16/'جدول 3'!K27*100</f>
        <v>0</v>
      </c>
      <c r="M16" s="4" t="s">
        <v>51</v>
      </c>
      <c r="N16" s="97" t="s">
        <v>73</v>
      </c>
    </row>
    <row r="17" spans="3:14" ht="32.25" customHeight="1">
      <c r="C17" s="60">
        <f>+'جدول 3'!B17/'جدول 3'!B27*100</f>
        <v>93.82163931232321</v>
      </c>
      <c r="D17" s="61">
        <f>+'جدول 3'!C17/'جدول 3'!C27*100</f>
        <v>100.00202175185653</v>
      </c>
      <c r="E17" s="61">
        <f>+'جدول 3'!D17/'جدول 3'!D27*100</f>
        <v>1.1588154120284107</v>
      </c>
      <c r="F17" s="61">
        <f>+'جدول 3'!E17/'جدول 3'!E27*100</f>
        <v>95.45297981509391</v>
      </c>
      <c r="G17" s="61">
        <f>+'جدول 3'!F17/'جدول 3'!F27*100</f>
        <v>99.35678387883604</v>
      </c>
      <c r="H17" s="61">
        <f>+'جدول 3'!G17/'جدول 3'!G27*100</f>
        <v>55.71943338629969</v>
      </c>
      <c r="I17" s="61">
        <f>+'جدول 3'!H17/'جدول 3'!H27*100</f>
        <v>100</v>
      </c>
      <c r="J17" s="61">
        <f>+'جدول 3'!I17/'جدول 3'!I27*100</f>
        <v>95.65607873844462</v>
      </c>
      <c r="K17" s="61">
        <f>+'جدول 3'!J17/'جدول 3'!J27*100</f>
        <v>99.15459857763835</v>
      </c>
      <c r="L17" s="62">
        <f>+'جدول 3'!K17/'جدول 3'!K27*100</f>
        <v>97.69639565812143</v>
      </c>
      <c r="M17" s="40" t="s">
        <v>52</v>
      </c>
      <c r="N17" s="98" t="s">
        <v>53</v>
      </c>
    </row>
    <row r="18" spans="3:14" ht="36.75" customHeight="1">
      <c r="C18" s="60">
        <f>+'جدول 3'!B18/'جدول 3'!B27*100</f>
        <v>1.9603373917328342</v>
      </c>
      <c r="D18" s="61">
        <f>+'جدول 3'!C18/'جدول 3'!C27*100</f>
        <v>-0.0020217518565243853</v>
      </c>
      <c r="E18" s="61">
        <f>+'جدول 3'!D18/'جدول 3'!D27*100</f>
        <v>0.6299356605917931</v>
      </c>
      <c r="F18" s="61">
        <f>+'جدول 3'!E18/'جدول 3'!E27*100</f>
        <v>0.004169182149780742</v>
      </c>
      <c r="G18" s="61">
        <f>+'جدول 3'!F18/'جدول 3'!F27*100</f>
        <v>0.5191106391940199</v>
      </c>
      <c r="H18" s="61">
        <f>+'جدول 3'!G18/'جدول 3'!G27*100</f>
        <v>18.50145430298406</v>
      </c>
      <c r="I18" s="61">
        <f>+'جدول 3'!H18/'جدول 3'!H27*100</f>
        <v>0</v>
      </c>
      <c r="J18" s="61">
        <f>+'جدول 3'!I18/'جدول 3'!I27*100</f>
        <v>2.9852540684854008</v>
      </c>
      <c r="K18" s="61">
        <f>+'جدول 3'!J18/'جدول 3'!J27*100</f>
        <v>0.8454014223616406</v>
      </c>
      <c r="L18" s="62">
        <f>+'جدول 3'!K18/'جدول 3'!K27*100</f>
        <v>2.3036043418785583</v>
      </c>
      <c r="M18" s="4" t="s">
        <v>54</v>
      </c>
      <c r="N18" s="97" t="s">
        <v>55</v>
      </c>
    </row>
    <row r="19" spans="3:14" ht="33.75">
      <c r="C19" s="60">
        <f>+'جدول 3'!B19/'جدول 3'!B27*100</f>
        <v>95.78197670405604</v>
      </c>
      <c r="D19" s="61">
        <f>+'جدول 3'!C19/'جدول 3'!C27*100</f>
        <v>100</v>
      </c>
      <c r="E19" s="61">
        <f>+'جدول 3'!D19/'جدول 3'!D27*100</f>
        <v>1.7887510726202038</v>
      </c>
      <c r="F19" s="61">
        <f>+'جدول 3'!E19/'جدول 3'!E27*100</f>
        <v>95.45714899724369</v>
      </c>
      <c r="G19" s="61">
        <f>+'جدول 3'!F19/'جدول 3'!F27*100</f>
        <v>99.87589451803007</v>
      </c>
      <c r="H19" s="61">
        <f>+'جدول 3'!G19/'جدول 3'!G27*100</f>
        <v>74.22088768928374</v>
      </c>
      <c r="I19" s="61">
        <f>+'جدول 3'!H19/'جدول 3'!H27*100</f>
        <v>100</v>
      </c>
      <c r="J19" s="61">
        <f>+'جدول 3'!I19/'جدول 3'!I27*100</f>
        <v>98.64133280693001</v>
      </c>
      <c r="K19" s="61">
        <f>+'جدول 3'!J19/'جدول 3'!J27*100</f>
        <v>100</v>
      </c>
      <c r="L19" s="62">
        <f>+'جدول 3'!K19/'جدول 3'!K27*100</f>
        <v>100</v>
      </c>
      <c r="M19" s="32" t="s">
        <v>56</v>
      </c>
      <c r="N19" s="98" t="s">
        <v>57</v>
      </c>
    </row>
    <row r="20" spans="3:14" ht="33.75">
      <c r="C20" s="60">
        <f>+'جدول 3'!B20/'جدول 3'!B27*100</f>
        <v>2.8319180578742684</v>
      </c>
      <c r="D20" s="61">
        <f>+'جدول 3'!C20/'جدول 3'!C27*100</f>
        <v>0</v>
      </c>
      <c r="E20" s="61">
        <f>+'جدول 3'!D20/'جدول 3'!D27*100</f>
        <v>77.9623707681606</v>
      </c>
      <c r="F20" s="61">
        <f>+'جدول 3'!E20/'جدول 3'!E27*100</f>
        <v>0</v>
      </c>
      <c r="G20" s="61">
        <f>+'جدول 3'!F20/'جدول 3'!F27*100</f>
        <v>0</v>
      </c>
      <c r="H20" s="61">
        <f>+'جدول 3'!G20/'جدول 3'!G27*100</f>
        <v>0</v>
      </c>
      <c r="I20" s="61">
        <f>+'جدول 3'!H20/'جدول 3'!H27*100</f>
        <v>0</v>
      </c>
      <c r="J20" s="61">
        <f>+'جدول 3'!I20/'جدول 3'!I27*100</f>
        <v>0</v>
      </c>
      <c r="K20" s="61">
        <f>+'جدول 3'!J20/'جدول 3'!J27*100</f>
        <v>0</v>
      </c>
      <c r="L20" s="62">
        <f>+'جدول 3'!K20/'جدول 3'!K27*100</f>
        <v>0</v>
      </c>
      <c r="M20" s="4" t="s">
        <v>58</v>
      </c>
      <c r="N20" s="97" t="s">
        <v>146</v>
      </c>
    </row>
    <row r="21" spans="3:14" ht="33.75">
      <c r="C21" s="60">
        <f>+'جدول 3'!B21/'جدول 3'!B27*100</f>
        <v>0.3795857929516573</v>
      </c>
      <c r="D21" s="61">
        <f>+'جدول 3'!C21/'جدول 3'!C27*100</f>
        <v>0</v>
      </c>
      <c r="E21" s="61">
        <f>+'جدول 3'!D21/'جدول 3'!D27*100</f>
        <v>10.436697844067405</v>
      </c>
      <c r="F21" s="61">
        <f>+'جدول 3'!E21/'جدول 3'!E27*100</f>
        <v>0</v>
      </c>
      <c r="G21" s="61">
        <f>+'جدول 3'!F21/'جدول 3'!F27*100</f>
        <v>0</v>
      </c>
      <c r="H21" s="61">
        <f>+'جدول 3'!G21/'جدول 3'!G27*100</f>
        <v>2.85430547843525</v>
      </c>
      <c r="I21" s="61">
        <f>+'جدول 3'!H21/'جدول 3'!H27*100</f>
        <v>0</v>
      </c>
      <c r="J21" s="61">
        <f>+'جدول 3'!I21/'جدول 3'!I27*100</f>
        <v>2.6780269353830714E-05</v>
      </c>
      <c r="K21" s="61">
        <f>+'جدول 3'!J21/'جدول 3'!J27*100</f>
        <v>0</v>
      </c>
      <c r="L21" s="62">
        <f>+'جدول 3'!K21/'جدول 3'!K27*100</f>
        <v>0</v>
      </c>
      <c r="M21" s="4" t="s">
        <v>59</v>
      </c>
      <c r="N21" s="97" t="s">
        <v>60</v>
      </c>
    </row>
    <row r="22" spans="3:14" ht="39.75" customHeight="1">
      <c r="C22" s="60">
        <f>+'جدول 3'!B22/'جدول 3'!B27*100</f>
        <v>0.2747153345718696</v>
      </c>
      <c r="D22" s="61">
        <f>+'جدول 3'!C22/'جدول 3'!C27*100</f>
        <v>0</v>
      </c>
      <c r="E22" s="61">
        <f>+'جدول 3'!D22/'جدول 3'!D27*100</f>
        <v>1.5685456335339947</v>
      </c>
      <c r="F22" s="61">
        <f>+'جدول 3'!E22/'جدول 3'!E27*100</f>
        <v>4.421623354416682</v>
      </c>
      <c r="G22" s="61">
        <f>+'جدول 3'!F22/'جدول 3'!F27*100</f>
        <v>0.12410548196994776</v>
      </c>
      <c r="H22" s="61">
        <f>+'جدول 3'!G22/'جدول 3'!G27*100</f>
        <v>4.250628306464644</v>
      </c>
      <c r="I22" s="61">
        <f>+'جدول 3'!H22/'جدول 3'!H27*100</f>
        <v>0</v>
      </c>
      <c r="J22" s="61">
        <f>+'جدول 3'!I22/'جدول 3'!I27*100</f>
        <v>0.0008210830583884498</v>
      </c>
      <c r="K22" s="61">
        <f>+'جدول 3'!J22/'جدول 3'!J27*100</f>
        <v>0</v>
      </c>
      <c r="L22" s="62">
        <f>+'جدول 3'!K22/'جدول 3'!K27*100</f>
        <v>0</v>
      </c>
      <c r="M22" s="4" t="s">
        <v>61</v>
      </c>
      <c r="N22" s="97" t="s">
        <v>62</v>
      </c>
    </row>
    <row r="23" spans="3:14" ht="32.25" customHeight="1">
      <c r="C23" s="60">
        <f>+'جدول 3'!B23/'جدول 3'!B27*100</f>
        <v>0.48049866150406395</v>
      </c>
      <c r="D23" s="61">
        <f>+'جدول 3'!C23/'جدول 3'!C27*100</f>
        <v>0</v>
      </c>
      <c r="E23" s="61">
        <f>+'جدول 3'!D23/'جدول 3'!D27*100</f>
        <v>1.520475838011125</v>
      </c>
      <c r="F23" s="61">
        <f>+'جدول 3'!E23/'جدول 3'!E27*100</f>
        <v>0</v>
      </c>
      <c r="G23" s="61">
        <f>+'جدول 3'!F23/'جدول 3'!F27*100</f>
        <v>0</v>
      </c>
      <c r="H23" s="61">
        <f>+'جدول 3'!G23/'جدول 3'!G27*100</f>
        <v>11.528407205184251</v>
      </c>
      <c r="I23" s="61">
        <f>+'جدول 3'!H23/'جدول 3'!H27*100</f>
        <v>0</v>
      </c>
      <c r="J23" s="61">
        <f>+'جدول 3'!I23/'جدول 3'!I27*100</f>
        <v>1.3578193297422425</v>
      </c>
      <c r="K23" s="61">
        <f>+'جدول 3'!J23/'جدول 3'!J27*100</f>
        <v>0</v>
      </c>
      <c r="L23" s="62">
        <f>+'جدول 3'!K23/'جدول 3'!K27*100</f>
        <v>0</v>
      </c>
      <c r="M23" s="4" t="s">
        <v>63</v>
      </c>
      <c r="N23" s="97" t="s">
        <v>64</v>
      </c>
    </row>
    <row r="24" spans="3:14" ht="36" customHeight="1">
      <c r="C24" s="60">
        <f>+'جدول 3'!B24/'جدول 3'!B27*100</f>
        <v>0.18225907917632178</v>
      </c>
      <c r="D24" s="61">
        <f>+'جدول 3'!C24/'جدول 3'!C27*100</f>
        <v>0</v>
      </c>
      <c r="E24" s="61">
        <f>+'جدول 3'!D24/'جدول 3'!D27*100</f>
        <v>4.854927276916672</v>
      </c>
      <c r="F24" s="61">
        <f>+'جدول 3'!E24/'جدول 3'!E27*100</f>
        <v>0.1212276483396272</v>
      </c>
      <c r="G24" s="61">
        <f>+'جدول 3'!F24/'جدول 3'!F27*100</f>
        <v>0</v>
      </c>
      <c r="H24" s="61">
        <f>+'جدول 3'!G24/'جدول 3'!G27*100</f>
        <v>0</v>
      </c>
      <c r="I24" s="61">
        <f>+'جدول 3'!H24/'جدول 3'!H27*100</f>
        <v>0</v>
      </c>
      <c r="J24" s="61">
        <f>+'جدول 3'!I24/'جدول 3'!I27*100</f>
        <v>0</v>
      </c>
      <c r="K24" s="61">
        <f>+'جدول 3'!J24/'جدول 3'!J27*100</f>
        <v>0</v>
      </c>
      <c r="L24" s="62">
        <f>+'جدول 3'!K24/'جدول 3'!K27*100</f>
        <v>0</v>
      </c>
      <c r="M24" s="4" t="s">
        <v>65</v>
      </c>
      <c r="N24" s="97" t="s">
        <v>66</v>
      </c>
    </row>
    <row r="25" spans="3:14" ht="35.25" customHeight="1">
      <c r="C25" s="60">
        <f>+'جدول 3'!B25/'جدول 3'!B27*100</f>
        <v>0.06786195260445892</v>
      </c>
      <c r="D25" s="61">
        <f>+'جدول 3'!C25/'جدول 3'!C27*100</f>
        <v>0</v>
      </c>
      <c r="E25" s="61">
        <f>+'جدول 3'!D25/'جدول 3'!D27*100</f>
        <v>1.8682315666900071</v>
      </c>
      <c r="F25" s="61">
        <f>+'جدول 3'!E25/'جدول 3'!E27*100</f>
        <v>0</v>
      </c>
      <c r="G25" s="61">
        <f>+'جدول 3'!F25/'جدول 3'!F27*100</f>
        <v>0</v>
      </c>
      <c r="H25" s="61">
        <f>+'جدول 3'!G25/'جدول 3'!G27*100</f>
        <v>0</v>
      </c>
      <c r="I25" s="61">
        <f>+'جدول 3'!H25/'جدول 3'!H27*100</f>
        <v>0</v>
      </c>
      <c r="J25" s="61">
        <f>+'جدول 3'!I25/'جدول 3'!I27*100</f>
        <v>0</v>
      </c>
      <c r="K25" s="61">
        <f>+'جدول 3'!J25/'جدول 3'!J27*100</f>
        <v>0</v>
      </c>
      <c r="L25" s="62">
        <f>+'جدول 3'!K25/'جدول 3'!K27*100</f>
        <v>0</v>
      </c>
      <c r="M25" s="4" t="s">
        <v>67</v>
      </c>
      <c r="N25" s="97" t="s">
        <v>68</v>
      </c>
    </row>
    <row r="26" spans="3:14" ht="27.75" customHeight="1" thickBot="1">
      <c r="C26" s="60">
        <f>+'جدول 3'!B26/'جدول 3'!B27*100</f>
        <v>0.0011844172613174834</v>
      </c>
      <c r="D26" s="61">
        <f>+'جدول 3'!C26/'جدول 3'!C27*100</f>
        <v>0</v>
      </c>
      <c r="E26" s="61">
        <f>+'جدول 3'!D26/'جدول 3'!D27*100</f>
        <v>0</v>
      </c>
      <c r="F26" s="61">
        <f>+'جدول 3'!E26/'جدول 3'!E27*100</f>
        <v>0</v>
      </c>
      <c r="G26" s="61">
        <f>+'جدول 3'!F26/'جدول 3'!F27*100</f>
        <v>0</v>
      </c>
      <c r="H26" s="61">
        <f>+'جدول 3'!G26/'جدول 3'!G27*100</f>
        <v>7.1457713206321065</v>
      </c>
      <c r="I26" s="61">
        <f>+'جدول 3'!H26/'جدول 3'!H27*100</f>
        <v>0</v>
      </c>
      <c r="J26" s="61">
        <f>+'جدول 3'!I26/'جدول 3'!I27*100</f>
        <v>0</v>
      </c>
      <c r="K26" s="61">
        <f>+'جدول 3'!J26/'جدول 3'!J27*100</f>
        <v>0</v>
      </c>
      <c r="L26" s="62">
        <f>+'جدول 3'!K26/'جدول 3'!K27*100</f>
        <v>0</v>
      </c>
      <c r="M26" s="33" t="s">
        <v>69</v>
      </c>
      <c r="N26" s="99" t="s">
        <v>70</v>
      </c>
    </row>
    <row r="27" spans="3:14" ht="31.5" customHeight="1" thickBot="1">
      <c r="C27" s="53">
        <f aca="true" t="shared" si="0" ref="C27:L27">SUM(C19:C26)</f>
        <v>99.99999999999997</v>
      </c>
      <c r="D27" s="54">
        <f t="shared" si="0"/>
        <v>100</v>
      </c>
      <c r="E27" s="54">
        <f t="shared" si="0"/>
        <v>100.00000000000001</v>
      </c>
      <c r="F27" s="54">
        <f t="shared" si="0"/>
        <v>100</v>
      </c>
      <c r="G27" s="54">
        <f t="shared" si="0"/>
        <v>100.00000000000001</v>
      </c>
      <c r="H27" s="54">
        <f t="shared" si="0"/>
        <v>100</v>
      </c>
      <c r="I27" s="54">
        <f t="shared" si="0"/>
        <v>100</v>
      </c>
      <c r="J27" s="54">
        <f t="shared" si="0"/>
        <v>99.99999999999999</v>
      </c>
      <c r="K27" s="54">
        <f t="shared" si="0"/>
        <v>100</v>
      </c>
      <c r="L27" s="56">
        <f t="shared" si="0"/>
        <v>100</v>
      </c>
      <c r="M27" s="34" t="s">
        <v>71</v>
      </c>
      <c r="N27" s="100" t="s">
        <v>72</v>
      </c>
    </row>
    <row r="28" ht="27">
      <c r="C28" s="41"/>
    </row>
    <row r="29" ht="27">
      <c r="C29" s="41"/>
    </row>
    <row r="30" ht="27">
      <c r="C30" s="41"/>
    </row>
    <row r="31" ht="27">
      <c r="C31" s="41"/>
    </row>
    <row r="32" ht="27">
      <c r="C32" s="41"/>
    </row>
    <row r="33" ht="27">
      <c r="C33" s="41"/>
    </row>
    <row r="34" ht="27">
      <c r="C34" s="41"/>
    </row>
    <row r="35" ht="12.75">
      <c r="C35" s="42"/>
    </row>
  </sheetData>
  <sheetProtection/>
  <mergeCells count="11">
    <mergeCell ref="C6:C8"/>
    <mergeCell ref="D6:D7"/>
    <mergeCell ref="E6:E7"/>
    <mergeCell ref="F6:F7"/>
    <mergeCell ref="K6:K7"/>
    <mergeCell ref="L6:L7"/>
    <mergeCell ref="M6:N7"/>
    <mergeCell ref="G6:G7"/>
    <mergeCell ref="H6:H7"/>
    <mergeCell ref="I6:I7"/>
    <mergeCell ref="J6:J7"/>
  </mergeCells>
  <printOptions/>
  <pageMargins left="0.75" right="0.75" top="1" bottom="1" header="0.5" footer="0.5"/>
  <pageSetup horizontalDpi="600" verticalDpi="600" orientation="portrait" paperSize="9" r:id="rId2"/>
  <headerFooter alignWithMargins="0">
    <oddFooter>&amp;L&amp;"Arial,Bold"&amp;18 112</oddFooter>
  </headerFooter>
  <drawing r:id="rId1"/>
</worksheet>
</file>

<file path=xl/worksheets/sheet9.xml><?xml version="1.0" encoding="utf-8"?>
<worksheet xmlns="http://schemas.openxmlformats.org/spreadsheetml/2006/main" xmlns:r="http://schemas.openxmlformats.org/officeDocument/2006/relationships">
  <dimension ref="C4:P27"/>
  <sheetViews>
    <sheetView zoomScalePageLayoutView="0" workbookViewId="0" topLeftCell="M1">
      <selection activeCell="N4" sqref="N4"/>
    </sheetView>
  </sheetViews>
  <sheetFormatPr defaultColWidth="9.140625" defaultRowHeight="12.75"/>
  <cols>
    <col min="3" max="10" width="15.7109375" style="0" customWidth="1"/>
    <col min="11" max="11" width="16.8515625" style="0" customWidth="1"/>
    <col min="12" max="12" width="15.7109375" style="0" customWidth="1"/>
    <col min="13" max="13" width="12.140625" style="0" customWidth="1"/>
    <col min="14" max="14" width="58.8515625" style="0" customWidth="1"/>
  </cols>
  <sheetData>
    <row r="4" spans="3:14" ht="27.75">
      <c r="C4" s="114" t="s">
        <v>150</v>
      </c>
      <c r="D4" s="12"/>
      <c r="E4" s="12"/>
      <c r="F4" s="12"/>
      <c r="G4" s="12"/>
      <c r="H4" s="12"/>
      <c r="I4" s="12"/>
      <c r="J4" s="12"/>
      <c r="K4" s="12"/>
      <c r="L4" s="12"/>
      <c r="M4" s="12"/>
      <c r="N4" s="113" t="s">
        <v>160</v>
      </c>
    </row>
    <row r="5" spans="3:14" ht="25.5" thickBot="1">
      <c r="C5" s="13"/>
      <c r="D5" s="12"/>
      <c r="E5" s="12"/>
      <c r="F5" s="12"/>
      <c r="G5" s="12"/>
      <c r="H5" s="12"/>
      <c r="I5" s="12"/>
      <c r="J5" s="12"/>
      <c r="K5" s="12"/>
      <c r="L5" s="12"/>
      <c r="M5" s="12"/>
      <c r="N5" s="12"/>
    </row>
    <row r="6" spans="3:14" ht="12.75" customHeight="1">
      <c r="C6" s="172" t="s">
        <v>92</v>
      </c>
      <c r="D6" s="170" t="s">
        <v>102</v>
      </c>
      <c r="E6" s="170" t="s">
        <v>93</v>
      </c>
      <c r="F6" s="170" t="s">
        <v>94</v>
      </c>
      <c r="G6" s="170" t="s">
        <v>95</v>
      </c>
      <c r="H6" s="170" t="s">
        <v>96</v>
      </c>
      <c r="I6" s="170" t="s">
        <v>97</v>
      </c>
      <c r="J6" s="170" t="s">
        <v>98</v>
      </c>
      <c r="K6" s="170" t="s">
        <v>99</v>
      </c>
      <c r="L6" s="175" t="s">
        <v>100</v>
      </c>
      <c r="M6" s="147" t="s">
        <v>153</v>
      </c>
      <c r="N6" s="167"/>
    </row>
    <row r="7" spans="3:16" ht="103.5" customHeight="1">
      <c r="C7" s="173"/>
      <c r="D7" s="171"/>
      <c r="E7" s="171"/>
      <c r="F7" s="171"/>
      <c r="G7" s="171"/>
      <c r="H7" s="171"/>
      <c r="I7" s="171"/>
      <c r="J7" s="171"/>
      <c r="K7" s="171"/>
      <c r="L7" s="176"/>
      <c r="M7" s="168"/>
      <c r="N7" s="169"/>
      <c r="P7" s="42"/>
    </row>
    <row r="8" spans="3:14" ht="24.75" customHeight="1" thickBot="1">
      <c r="C8" s="174"/>
      <c r="D8" s="36" t="s">
        <v>90</v>
      </c>
      <c r="E8" s="36" t="s">
        <v>88</v>
      </c>
      <c r="F8" s="36" t="s">
        <v>86</v>
      </c>
      <c r="G8" s="36" t="s">
        <v>84</v>
      </c>
      <c r="H8" s="36" t="s">
        <v>82</v>
      </c>
      <c r="I8" s="36" t="s">
        <v>80</v>
      </c>
      <c r="J8" s="36" t="s">
        <v>78</v>
      </c>
      <c r="K8" s="36" t="s">
        <v>76</v>
      </c>
      <c r="L8" s="37" t="s">
        <v>74</v>
      </c>
      <c r="M8" s="14" t="s">
        <v>101</v>
      </c>
      <c r="N8" s="88" t="s">
        <v>36</v>
      </c>
    </row>
    <row r="9" spans="3:14" ht="33.75">
      <c r="C9" s="66">
        <f>SUM(D9:L9)</f>
        <v>100</v>
      </c>
      <c r="D9" s="58">
        <f>+'جدول 3'!C9/'جدول 3'!B9*100</f>
        <v>0</v>
      </c>
      <c r="E9" s="58">
        <f>+'جدول 3'!D9/'جدول 3'!B9*100</f>
        <v>0</v>
      </c>
      <c r="F9" s="58">
        <f>+'جدول 3'!E9/'جدول 3'!B9*100</f>
        <v>0</v>
      </c>
      <c r="G9" s="58">
        <f>+'جدول 3'!F9/'جدول 3'!B9*100</f>
        <v>0.0031172113185279826</v>
      </c>
      <c r="H9" s="58">
        <f>+'جدول 3'!G9/'جدول 3'!B9*100</f>
        <v>0</v>
      </c>
      <c r="I9" s="58">
        <f>+'جدول 3'!H9/'جدول 3'!B9*100</f>
        <v>0.691522784322225</v>
      </c>
      <c r="J9" s="58">
        <f>+'جدول 3'!I9/'جدول 3'!B9*100</f>
        <v>34.6847050105305</v>
      </c>
      <c r="K9" s="58">
        <f>+'جدول 3'!J9/'جدول 3'!B9*100</f>
        <v>0</v>
      </c>
      <c r="L9" s="59">
        <f>+'جدول 3'!K9/'جدول 3'!B9*100</f>
        <v>64.62065499382874</v>
      </c>
      <c r="M9" s="38" t="s">
        <v>37</v>
      </c>
      <c r="N9" s="96" t="s">
        <v>38</v>
      </c>
    </row>
    <row r="10" spans="3:14" ht="33.75">
      <c r="C10" s="67">
        <f aca="true" t="shared" si="0" ref="C10:C27">SUM(D10:L10)</f>
        <v>100.00000000000003</v>
      </c>
      <c r="D10" s="61">
        <f>+'جدول 3'!C10/'جدول 3'!B10*100</f>
        <v>0</v>
      </c>
      <c r="E10" s="61">
        <f>+'جدول 3'!D10/'جدول 3'!B10*100</f>
        <v>0</v>
      </c>
      <c r="F10" s="61">
        <f>+'جدول 3'!E10/'جدول 3'!B10*100</f>
        <v>33.45057889581574</v>
      </c>
      <c r="G10" s="61">
        <f>+'جدول 3'!F10/'جدول 3'!B10*100</f>
        <v>0</v>
      </c>
      <c r="H10" s="61">
        <f>+'جدول 3'!G10/'جدول 3'!B10*100</f>
        <v>0</v>
      </c>
      <c r="I10" s="61">
        <f>+'جدول 3'!H10/'جدول 3'!B10*100</f>
        <v>0</v>
      </c>
      <c r="J10" s="61">
        <f>+'جدول 3'!I10/'جدول 3'!B10*100</f>
        <v>50.17968455233871</v>
      </c>
      <c r="K10" s="61">
        <f>+'جدول 3'!J10/'جدول 3'!B10*100</f>
        <v>0.2900459974855467</v>
      </c>
      <c r="L10" s="62">
        <f>+'جدول 3'!K10/'جدول 3'!B10*100</f>
        <v>16.07969055436002</v>
      </c>
      <c r="M10" s="39" t="s">
        <v>39</v>
      </c>
      <c r="N10" s="97" t="s">
        <v>40</v>
      </c>
    </row>
    <row r="11" spans="3:14" ht="33.75">
      <c r="C11" s="67">
        <f t="shared" si="0"/>
        <v>100</v>
      </c>
      <c r="D11" s="61">
        <f>+'جدول 3'!C11/'جدول 3'!B11*100</f>
        <v>0</v>
      </c>
      <c r="E11" s="61">
        <f>+'جدول 3'!D11/'جدول 3'!B11*100</f>
        <v>0</v>
      </c>
      <c r="F11" s="61">
        <f>+'جدول 3'!E11/'جدول 3'!B11*100</f>
        <v>19.135729743118894</v>
      </c>
      <c r="G11" s="61">
        <f>+'جدول 3'!F11/'جدول 3'!B11*100</f>
        <v>0</v>
      </c>
      <c r="H11" s="61">
        <f>+'جدول 3'!G11/'جدول 3'!B11*100</f>
        <v>0</v>
      </c>
      <c r="I11" s="61">
        <f>+'جدول 3'!H11/'جدول 3'!B11*100</f>
        <v>0</v>
      </c>
      <c r="J11" s="61">
        <f>+'جدول 3'!I11/'جدول 3'!B11*100</f>
        <v>12.278109936038256</v>
      </c>
      <c r="K11" s="61">
        <f>+'جدول 3'!J11/'جدول 3'!B11*100</f>
        <v>68.58616032084285</v>
      </c>
      <c r="L11" s="62">
        <f>+'جدول 3'!K11/'جدول 3'!B11*100</f>
        <v>0</v>
      </c>
      <c r="M11" s="39" t="s">
        <v>41</v>
      </c>
      <c r="N11" s="97" t="s">
        <v>42</v>
      </c>
    </row>
    <row r="12" spans="3:14" ht="33.75">
      <c r="C12" s="67">
        <f t="shared" si="0"/>
        <v>100</v>
      </c>
      <c r="D12" s="61">
        <f>+'جدول 3'!C12/'جدول 3'!B12*100</f>
        <v>0</v>
      </c>
      <c r="E12" s="61">
        <f>+'جدول 3'!D12/'جدول 3'!B12*100</f>
        <v>0</v>
      </c>
      <c r="F12" s="61">
        <f>+'جدول 3'!E12/'جدول 3'!B12*100</f>
        <v>0</v>
      </c>
      <c r="G12" s="61">
        <f>+'جدول 3'!F12/'جدول 3'!B12*100</f>
        <v>0</v>
      </c>
      <c r="H12" s="61">
        <f>+'جدول 3'!G12/'جدول 3'!B12*100</f>
        <v>0</v>
      </c>
      <c r="I12" s="61">
        <f>+'جدول 3'!H12/'جدول 3'!B12*100</f>
        <v>0</v>
      </c>
      <c r="J12" s="61">
        <f>+'جدول 3'!I12/'جدول 3'!B12*100</f>
        <v>76.66360531309027</v>
      </c>
      <c r="K12" s="61">
        <f>+'جدول 3'!J12/'جدول 3'!B12*100</f>
        <v>0</v>
      </c>
      <c r="L12" s="62">
        <f>+'جدول 3'!K12/'جدول 3'!B12*100</f>
        <v>23.33639468690972</v>
      </c>
      <c r="M12" s="39" t="s">
        <v>43</v>
      </c>
      <c r="N12" s="97" t="s">
        <v>44</v>
      </c>
    </row>
    <row r="13" spans="3:14" ht="33" customHeight="1">
      <c r="C13" s="67">
        <f t="shared" si="0"/>
        <v>100</v>
      </c>
      <c r="D13" s="61">
        <f>+'جدول 3'!C13/'جدول 3'!B13*100</f>
        <v>0</v>
      </c>
      <c r="E13" s="61">
        <f>+'جدول 3'!D13/'جدول 3'!B13*100</f>
        <v>0</v>
      </c>
      <c r="F13" s="61">
        <f>+'جدول 3'!E13/'جدول 3'!B13*100</f>
        <v>0.006315208818502292</v>
      </c>
      <c r="G13" s="61">
        <f>+'جدول 3'!F13/'جدول 3'!B13*100</f>
        <v>0.8115012505380588</v>
      </c>
      <c r="H13" s="61">
        <f>+'جدول 3'!G13/'جدول 3'!B13*100</f>
        <v>0</v>
      </c>
      <c r="I13" s="61">
        <f>+'جدول 3'!H13/'جدول 3'!B13*100</f>
        <v>89.51194354495497</v>
      </c>
      <c r="J13" s="61">
        <f>+'جدول 3'!I13/'جدول 3'!B13*100</f>
        <v>8.486971772546937</v>
      </c>
      <c r="K13" s="61">
        <f>+'جدول 3'!J13/'جدول 3'!B13*100</f>
        <v>0</v>
      </c>
      <c r="L13" s="62">
        <f>+'جدول 3'!K13/'جدول 3'!B13*100</f>
        <v>1.1832682231415297</v>
      </c>
      <c r="M13" s="39" t="s">
        <v>45</v>
      </c>
      <c r="N13" s="97" t="s">
        <v>46</v>
      </c>
    </row>
    <row r="14" spans="3:14" ht="33.75">
      <c r="C14" s="67">
        <f t="shared" si="0"/>
        <v>100</v>
      </c>
      <c r="D14" s="61">
        <f>+'جدول 3'!C14/'جدول 3'!B14*100</f>
        <v>0</v>
      </c>
      <c r="E14" s="61">
        <f>+'جدول 3'!D14/'جدول 3'!B14*100</f>
        <v>0.8909251292028932</v>
      </c>
      <c r="F14" s="61">
        <f>+'جدول 3'!E14/'جدول 3'!B14*100</f>
        <v>86.69500222044567</v>
      </c>
      <c r="G14" s="61">
        <f>+'جدول 3'!F14/'جدول 3'!B14*100</f>
        <v>0.9456753209678642</v>
      </c>
      <c r="H14" s="61">
        <f>+'جدول 3'!G14/'جدول 3'!B14*100</f>
        <v>0.07455095034036878</v>
      </c>
      <c r="I14" s="61">
        <f>+'جدول 3'!H14/'جدول 3'!B14*100</f>
        <v>0</v>
      </c>
      <c r="J14" s="61">
        <f>+'جدول 3'!I14/'جدول 3'!B14*100</f>
        <v>11.3938463790432</v>
      </c>
      <c r="K14" s="61">
        <f>+'جدول 3'!J14/'جدول 3'!B14*100</f>
        <v>0</v>
      </c>
      <c r="L14" s="62">
        <f>+'جدول 3'!K14/'جدول 3'!B14*100</f>
        <v>0</v>
      </c>
      <c r="M14" s="39" t="s">
        <v>47</v>
      </c>
      <c r="N14" s="97" t="s">
        <v>48</v>
      </c>
    </row>
    <row r="15" spans="3:14" ht="33.75">
      <c r="C15" s="67">
        <f t="shared" si="0"/>
        <v>100</v>
      </c>
      <c r="D15" s="61">
        <f>+'جدول 3'!C15/'جدول 3'!B15*100</f>
        <v>0</v>
      </c>
      <c r="E15" s="61">
        <f>+'جدول 3'!D15/'جدول 3'!B15*100</f>
        <v>0</v>
      </c>
      <c r="F15" s="61">
        <f>+'جدول 3'!E15/'جدول 3'!B15*100</f>
        <v>0</v>
      </c>
      <c r="G15" s="61">
        <f>+'جدول 3'!F15/'جدول 3'!B15*100</f>
        <v>99.3410515576307</v>
      </c>
      <c r="H15" s="61">
        <f>+'جدول 3'!G15/'جدول 3'!B15*100</f>
        <v>0.6584672713262093</v>
      </c>
      <c r="I15" s="61">
        <f>+'جدول 3'!H15/'جدول 3'!B15*100</f>
        <v>0</v>
      </c>
      <c r="J15" s="61">
        <f>+'جدول 3'!I15/'جدول 3'!B15*100</f>
        <v>0.0004811710430903511</v>
      </c>
      <c r="K15" s="61">
        <f>+'جدول 3'!J15/'جدول 3'!B15*100</f>
        <v>0</v>
      </c>
      <c r="L15" s="62">
        <f>+'جدول 3'!K15/'جدول 3'!B15*100</f>
        <v>0</v>
      </c>
      <c r="M15" s="39" t="s">
        <v>49</v>
      </c>
      <c r="N15" s="97" t="s">
        <v>50</v>
      </c>
    </row>
    <row r="16" spans="3:14" ht="30" customHeight="1">
      <c r="C16" s="67">
        <f t="shared" si="0"/>
        <v>100</v>
      </c>
      <c r="D16" s="61">
        <f>+'جدول 3'!C16/'جدول 3'!B16*100</f>
        <v>100</v>
      </c>
      <c r="E16" s="61">
        <f>+'جدول 3'!D16/'جدول 3'!B16*100</f>
        <v>0</v>
      </c>
      <c r="F16" s="61">
        <f>+'جدول 3'!E16/'جدول 3'!B16*100</f>
        <v>0</v>
      </c>
      <c r="G16" s="61">
        <f>+'جدول 3'!F16/'جدول 3'!B16*100</f>
        <v>0</v>
      </c>
      <c r="H16" s="61">
        <f>+'جدول 3'!G16/'جدول 3'!B16*100</f>
        <v>0</v>
      </c>
      <c r="I16" s="61">
        <f>+'جدول 3'!H16/'جدول 3'!B16*100</f>
        <v>0</v>
      </c>
      <c r="J16" s="61">
        <f>+'جدول 3'!I16/'جدول 3'!B16*100</f>
        <v>0</v>
      </c>
      <c r="K16" s="61">
        <f>+'جدول 3'!J16/'جدول 3'!B16*100</f>
        <v>0</v>
      </c>
      <c r="L16" s="62">
        <f>+'جدول 3'!K16/'جدول 3'!B16*100</f>
        <v>0</v>
      </c>
      <c r="M16" s="4" t="s">
        <v>51</v>
      </c>
      <c r="N16" s="97" t="s">
        <v>73</v>
      </c>
    </row>
    <row r="17" spans="3:14" ht="30.75" customHeight="1">
      <c r="C17" s="67">
        <f t="shared" si="0"/>
        <v>100</v>
      </c>
      <c r="D17" s="61">
        <f>+'جدول 3'!C17/'جدول 3'!B17*100</f>
        <v>1.2213812293451258</v>
      </c>
      <c r="E17" s="61">
        <f>+'جدول 3'!D17/'جدول 3'!B17*100</f>
        <v>0.044864919339373796</v>
      </c>
      <c r="F17" s="61">
        <f>+'جدول 3'!E17/'جدول 3'!B17*100</f>
        <v>4.958127970986925</v>
      </c>
      <c r="G17" s="61">
        <f>+'جدول 3'!F17/'جدول 3'!B17*100</f>
        <v>1.1056045967666774</v>
      </c>
      <c r="H17" s="61">
        <f>+'جدول 3'!G17/'جدول 3'!B17*100</f>
        <v>0.00984372083447931</v>
      </c>
      <c r="I17" s="61">
        <f>+'جدول 3'!H17/'جدول 3'!B17*100</f>
        <v>15.592677382473777</v>
      </c>
      <c r="J17" s="61">
        <f>+'جدول 3'!I17/'جدول 3'!B17*100</f>
        <v>31.788873526553736</v>
      </c>
      <c r="K17" s="61">
        <f>+'جدول 3'!J17/'جدول 3'!B17*100</f>
        <v>0.25933014521249836</v>
      </c>
      <c r="L17" s="62">
        <f>+'جدول 3'!K17/'جدول 3'!B17*100</f>
        <v>45.0192965084874</v>
      </c>
      <c r="M17" s="40" t="s">
        <v>52</v>
      </c>
      <c r="N17" s="98" t="s">
        <v>53</v>
      </c>
    </row>
    <row r="18" spans="3:14" ht="35.25" customHeight="1">
      <c r="C18" s="67">
        <f t="shared" si="0"/>
        <v>100</v>
      </c>
      <c r="D18" s="61">
        <f>+'جدول 3'!C18/'جدول 3'!B18*100</f>
        <v>-0.0011817959703183801</v>
      </c>
      <c r="E18" s="61">
        <f>+'جدول 3'!D18/'جدول 3'!B18*100</f>
        <v>1.1672422961825575</v>
      </c>
      <c r="F18" s="61">
        <f>+'جدول 3'!E18/'جدول 3'!B18*100</f>
        <v>0.010364570360755698</v>
      </c>
      <c r="G18" s="61">
        <f>+'جدول 3'!F18/'جدول 3'!B18*100</f>
        <v>0.27646135579716336</v>
      </c>
      <c r="H18" s="61">
        <f>+'جدول 3'!G18/'جدول 3'!B18*100</f>
        <v>0.1564338226149959</v>
      </c>
      <c r="I18" s="61">
        <f>+'جدول 3'!H18/'جدول 3'!B18*100</f>
        <v>0</v>
      </c>
      <c r="J18" s="61">
        <f>+'جدول 3'!I18/'جدول 3'!B18*100</f>
        <v>47.48058452433456</v>
      </c>
      <c r="K18" s="61">
        <f>+'جدول 3'!J18/'جدول 3'!B18*100</f>
        <v>0.10582184030936655</v>
      </c>
      <c r="L18" s="62">
        <f>+'جدول 3'!K18/'جدول 3'!B18*100</f>
        <v>50.804273386370916</v>
      </c>
      <c r="M18" s="4" t="s">
        <v>54</v>
      </c>
      <c r="N18" s="97" t="s">
        <v>55</v>
      </c>
    </row>
    <row r="19" spans="3:14" ht="33.75">
      <c r="C19" s="67">
        <f t="shared" si="0"/>
        <v>100</v>
      </c>
      <c r="D19" s="61">
        <f>+'جدول 3'!C19/'جدول 3'!B19*100</f>
        <v>1.1963594445089145</v>
      </c>
      <c r="E19" s="61">
        <f>+'جدول 3'!D19/'جدول 3'!B19*100</f>
        <v>0.06783623831996793</v>
      </c>
      <c r="F19" s="61">
        <f>+'جدول 3'!E19/'جدول 3'!B19*100</f>
        <v>4.856863767287484</v>
      </c>
      <c r="G19" s="61">
        <f>+'جدول 3'!F19/'جدول 3'!B19*100</f>
        <v>1.0886348018813914</v>
      </c>
      <c r="H19" s="61">
        <f>+'جدول 3'!G19/'جدول 3'!B19*100</f>
        <v>0.012843930974912751</v>
      </c>
      <c r="I19" s="61">
        <f>+'جدول 3'!H19/'جدول 3'!B19*100</f>
        <v>15.273547316860967</v>
      </c>
      <c r="J19" s="61">
        <f>+'جدول 3'!I19/'جدول 3'!B19*100</f>
        <v>32.110030479748175</v>
      </c>
      <c r="K19" s="61">
        <f>+'جدول 3'!J19/'جدول 3'!B19*100</f>
        <v>0.2561883425435795</v>
      </c>
      <c r="L19" s="62">
        <f>+'جدول 3'!K19/'جدول 3'!B19*100</f>
        <v>45.1376956778746</v>
      </c>
      <c r="M19" s="32" t="s">
        <v>56</v>
      </c>
      <c r="N19" s="98" t="s">
        <v>57</v>
      </c>
    </row>
    <row r="20" spans="3:14" ht="33.75">
      <c r="C20" s="67">
        <f t="shared" si="0"/>
        <v>100</v>
      </c>
      <c r="D20" s="61">
        <f>+'جدول 3'!C20/'جدول 3'!B20*100</f>
        <v>0</v>
      </c>
      <c r="E20" s="61">
        <f>+'جدول 3'!D20/'جدول 3'!B20*100</f>
        <v>100</v>
      </c>
      <c r="F20" s="61">
        <f>+'جدول 3'!E20/'جدول 3'!B20*100</f>
        <v>0</v>
      </c>
      <c r="G20" s="61">
        <f>+'جدول 3'!F20/'جدول 3'!B20*100</f>
        <v>0</v>
      </c>
      <c r="H20" s="61">
        <f>+'جدول 3'!G20/'جدول 3'!B20*100</f>
        <v>0</v>
      </c>
      <c r="I20" s="61">
        <f>+'جدول 3'!H20/'جدول 3'!B20*100</f>
        <v>0</v>
      </c>
      <c r="J20" s="61">
        <f>+'جدول 3'!I20/'جدول 3'!B20*100</f>
        <v>0</v>
      </c>
      <c r="K20" s="61">
        <f>+'جدول 3'!J20/'جدول 3'!B20*100</f>
        <v>0</v>
      </c>
      <c r="L20" s="62">
        <f>+'جدول 3'!K20/'جدول 3'!B20*100</f>
        <v>0</v>
      </c>
      <c r="M20" s="4" t="s">
        <v>58</v>
      </c>
      <c r="N20" s="97" t="s">
        <v>146</v>
      </c>
    </row>
    <row r="21" spans="3:14" ht="33.75">
      <c r="C21" s="67">
        <f t="shared" si="0"/>
        <v>100</v>
      </c>
      <c r="D21" s="61">
        <f>+'جدول 3'!C21/'جدول 3'!B21*100</f>
        <v>0</v>
      </c>
      <c r="E21" s="61">
        <f>+'جدول 3'!D21/'جدول 3'!B21*100</f>
        <v>99.8731635139324</v>
      </c>
      <c r="F21" s="61">
        <f>+'جدول 3'!E21/'جدول 3'!B21*100</f>
        <v>0</v>
      </c>
      <c r="G21" s="61">
        <f>+'جدول 3'!F21/'جدول 3'!B21*100</f>
        <v>0</v>
      </c>
      <c r="H21" s="61">
        <f>+'جدول 3'!G21/'جدول 3'!B21*100</f>
        <v>0.12463675001305946</v>
      </c>
      <c r="I21" s="61">
        <f>+'جدول 3'!H21/'جدول 3'!B21*100</f>
        <v>0</v>
      </c>
      <c r="J21" s="61">
        <f>+'جدول 3'!I21/'جدول 3'!B21*100</f>
        <v>0.0021997360545537472</v>
      </c>
      <c r="K21" s="61">
        <f>+'جدول 3'!J21/'جدول 3'!B21*100</f>
        <v>0</v>
      </c>
      <c r="L21" s="62">
        <f>+'جدول 3'!K21/'جدول 3'!B21*100</f>
        <v>0</v>
      </c>
      <c r="M21" s="4" t="s">
        <v>59</v>
      </c>
      <c r="N21" s="97" t="s">
        <v>60</v>
      </c>
    </row>
    <row r="22" spans="3:14" ht="36" customHeight="1">
      <c r="C22" s="67">
        <f t="shared" si="0"/>
        <v>100.00000000000001</v>
      </c>
      <c r="D22" s="61">
        <f>+'جدول 3'!C22/'جدول 3'!B22*100</f>
        <v>0</v>
      </c>
      <c r="E22" s="61">
        <f>+'جدول 3'!D22/'جدول 3'!B22*100</f>
        <v>20.740054886957545</v>
      </c>
      <c r="F22" s="61">
        <f>+'جدول 3'!E22/'جدول 3'!B22*100</f>
        <v>78.43864835369627</v>
      </c>
      <c r="G22" s="61">
        <f>+'جدول 3'!F22/'جدول 3'!B22*100</f>
        <v>0.4716429972539933</v>
      </c>
      <c r="H22" s="61">
        <f>+'جدول 3'!G22/'جدول 3'!B22*100</f>
        <v>0.25646366361274375</v>
      </c>
      <c r="I22" s="61">
        <f>+'جدول 3'!H22/'جدول 3'!B22*100</f>
        <v>0</v>
      </c>
      <c r="J22" s="61">
        <f>+'جدول 3'!I22/'جدول 3'!B22*100</f>
        <v>0.09319009847945309</v>
      </c>
      <c r="K22" s="61">
        <f>+'جدول 3'!J22/'جدول 3'!B22*100</f>
        <v>0</v>
      </c>
      <c r="L22" s="62">
        <f>+'جدول 3'!K22/'جدول 3'!B22*100</f>
        <v>0</v>
      </c>
      <c r="M22" s="4" t="s">
        <v>61</v>
      </c>
      <c r="N22" s="97" t="s">
        <v>62</v>
      </c>
    </row>
    <row r="23" spans="3:14" ht="33.75">
      <c r="C23" s="67">
        <f t="shared" si="0"/>
        <v>100</v>
      </c>
      <c r="D23" s="61">
        <f>+'جدول 3'!C23/'جدول 3'!B23*100</f>
        <v>0</v>
      </c>
      <c r="E23" s="61">
        <f>+'جدول 3'!D23/'جدول 3'!B23*100</f>
        <v>11.494312136585116</v>
      </c>
      <c r="F23" s="61">
        <f>+'جدول 3'!E23/'جدول 3'!B23*100</f>
        <v>0</v>
      </c>
      <c r="G23" s="61">
        <f>+'جدول 3'!F23/'جدول 3'!B23*100</f>
        <v>0</v>
      </c>
      <c r="H23" s="61">
        <f>+'جدول 3'!G23/'جدول 3'!B23*100</f>
        <v>0.39767907523493357</v>
      </c>
      <c r="I23" s="61">
        <f>+'جدول 3'!H23/'جدول 3'!B23*100</f>
        <v>0</v>
      </c>
      <c r="J23" s="61">
        <f>+'جدول 3'!I23/'جدول 3'!B23*100</f>
        <v>88.10800878817996</v>
      </c>
      <c r="K23" s="61">
        <f>+'جدول 3'!J23/'جدول 3'!B23*100</f>
        <v>0</v>
      </c>
      <c r="L23" s="62">
        <f>+'جدول 3'!K23/'جدول 3'!B23*100</f>
        <v>0</v>
      </c>
      <c r="M23" s="4" t="s">
        <v>63</v>
      </c>
      <c r="N23" s="97" t="s">
        <v>64</v>
      </c>
    </row>
    <row r="24" spans="3:14" ht="35.25" customHeight="1">
      <c r="C24" s="67">
        <f t="shared" si="0"/>
        <v>99.99999999999999</v>
      </c>
      <c r="D24" s="61">
        <f>+'جدول 3'!C24/'جدول 3'!B24*100</f>
        <v>0</v>
      </c>
      <c r="E24" s="61">
        <f>+'جدول 3'!D24/'جدول 3'!B24*100</f>
        <v>96.75851686059848</v>
      </c>
      <c r="F24" s="61">
        <f>+'جدول 3'!E24/'جدول 3'!B24*100</f>
        <v>3.241483139401516</v>
      </c>
      <c r="G24" s="61">
        <f>+'جدول 3'!F24/'جدول 3'!B24*100</f>
        <v>0</v>
      </c>
      <c r="H24" s="61">
        <f>+'جدول 3'!G24/'جدول 3'!B24*100</f>
        <v>0</v>
      </c>
      <c r="I24" s="61">
        <f>+'جدول 3'!H24/'جدول 3'!B24*100</f>
        <v>0</v>
      </c>
      <c r="J24" s="61">
        <f>+'جدول 3'!I24/'جدول 3'!B24*100</f>
        <v>0</v>
      </c>
      <c r="K24" s="61">
        <f>+'جدول 3'!J24/'جدول 3'!B24*100</f>
        <v>0</v>
      </c>
      <c r="L24" s="62">
        <f>+'جدول 3'!K24/'جدول 3'!B24*100</f>
        <v>0</v>
      </c>
      <c r="M24" s="4" t="s">
        <v>65</v>
      </c>
      <c r="N24" s="97" t="s">
        <v>66</v>
      </c>
    </row>
    <row r="25" spans="3:14" ht="37.5" customHeight="1">
      <c r="C25" s="67">
        <f t="shared" si="0"/>
        <v>100</v>
      </c>
      <c r="D25" s="61">
        <f>+'جدول 3'!C25/'جدول 3'!B25*100</f>
        <v>0</v>
      </c>
      <c r="E25" s="61">
        <f>+'جدول 3'!D25/'جدول 3'!B25*100</f>
        <v>100</v>
      </c>
      <c r="F25" s="61">
        <f>+'جدول 3'!E25/'جدول 3'!B25*100</f>
        <v>0</v>
      </c>
      <c r="G25" s="61">
        <f>+'جدول 3'!F25/'جدول 3'!B25*100</f>
        <v>0</v>
      </c>
      <c r="H25" s="61">
        <f>+'جدول 3'!G25/'جدول 3'!B25*100</f>
        <v>0</v>
      </c>
      <c r="I25" s="61">
        <f>+'جدول 3'!H25/'جدول 3'!B25*100</f>
        <v>0</v>
      </c>
      <c r="J25" s="61">
        <f>+'جدول 3'!I25/'جدول 3'!B25*100</f>
        <v>0</v>
      </c>
      <c r="K25" s="61">
        <f>+'جدول 3'!J25/'جدول 3'!B25*100</f>
        <v>0</v>
      </c>
      <c r="L25" s="62">
        <f>+'جدول 3'!K25/'جدول 3'!B25*100</f>
        <v>0</v>
      </c>
      <c r="M25" s="4" t="s">
        <v>67</v>
      </c>
      <c r="N25" s="97" t="s">
        <v>68</v>
      </c>
    </row>
    <row r="26" spans="3:14" ht="27.75" customHeight="1" thickBot="1">
      <c r="C26" s="67">
        <f t="shared" si="0"/>
        <v>100</v>
      </c>
      <c r="D26" s="61">
        <f>+'جدول 3'!C26/'جدول 3'!B26*100</f>
        <v>0</v>
      </c>
      <c r="E26" s="61">
        <f>+'جدول 3'!D26/'جدول 3'!B26*100</f>
        <v>0</v>
      </c>
      <c r="F26" s="61">
        <f>+'جدول 3'!E26/'جدول 3'!B26*100</f>
        <v>0</v>
      </c>
      <c r="G26" s="61">
        <f>+'جدول 3'!F26/'جدول 3'!B26*100</f>
        <v>0</v>
      </c>
      <c r="H26" s="61">
        <f>+'جدول 3'!G26/'جدول 3'!B26*100</f>
        <v>100</v>
      </c>
      <c r="I26" s="61">
        <f>+'جدول 3'!H26/'جدول 3'!B26*100</f>
        <v>0</v>
      </c>
      <c r="J26" s="61">
        <f>+'جدول 3'!I26/'جدول 3'!B26*100</f>
        <v>0</v>
      </c>
      <c r="K26" s="61">
        <f>+'جدول 3'!J26/'جدول 3'!B26*100</f>
        <v>0</v>
      </c>
      <c r="L26" s="62">
        <f>+'جدول 3'!K26/'جدول 3'!B26*100</f>
        <v>0</v>
      </c>
      <c r="M26" s="33" t="s">
        <v>69</v>
      </c>
      <c r="N26" s="99" t="s">
        <v>70</v>
      </c>
    </row>
    <row r="27" spans="3:14" ht="34.5" thickBot="1">
      <c r="C27" s="63">
        <f t="shared" si="0"/>
        <v>100</v>
      </c>
      <c r="D27" s="64">
        <f>+'جدول 3'!C27/'جدول 3'!B27*100</f>
        <v>1.1458967244363027</v>
      </c>
      <c r="E27" s="64">
        <f>+'جدول 3'!D27/'جدول 3'!B27*100</f>
        <v>3.632416549126811</v>
      </c>
      <c r="F27" s="64">
        <f>+'جدول 3'!E27/'جدول 3'!B27*100</f>
        <v>4.873391014711074</v>
      </c>
      <c r="G27" s="64">
        <f>+'جدول 3'!F27/'جدول 3'!B27*100</f>
        <v>1.0440116079681718</v>
      </c>
      <c r="H27" s="64">
        <f>+'جدول 3'!G27/'جدول 3'!B27*100</f>
        <v>0.01657507927657432</v>
      </c>
      <c r="I27" s="64">
        <f>+'جدول 3'!H27/'جدول 3'!B27*100</f>
        <v>14.62930553291875</v>
      </c>
      <c r="J27" s="64">
        <f>+'جدول 3'!I27/'جدول 3'!B27*100</f>
        <v>31.17924407405915</v>
      </c>
      <c r="K27" s="64">
        <f>+'جدول 3'!J27/'جدول 3'!B27*100</f>
        <v>0.24538225857359858</v>
      </c>
      <c r="L27" s="65">
        <f>+'جدول 3'!K27/'جدول 3'!B27*100</f>
        <v>43.23377715892956</v>
      </c>
      <c r="M27" s="34" t="s">
        <v>71</v>
      </c>
      <c r="N27" s="100" t="s">
        <v>72</v>
      </c>
    </row>
  </sheetData>
  <sheetProtection/>
  <mergeCells count="11">
    <mergeCell ref="C6:C8"/>
    <mergeCell ref="D6:D7"/>
    <mergeCell ref="E6:E7"/>
    <mergeCell ref="F6:F7"/>
    <mergeCell ref="K6:K7"/>
    <mergeCell ref="L6:L7"/>
    <mergeCell ref="M6:N7"/>
    <mergeCell ref="G6:G7"/>
    <mergeCell ref="H6:H7"/>
    <mergeCell ref="I6:I7"/>
    <mergeCell ref="J6:J7"/>
  </mergeCells>
  <printOptions/>
  <pageMargins left="0.75" right="0.75" top="1" bottom="1" header="0.5" footer="0.5"/>
  <pageSetup horizontalDpi="600" verticalDpi="600" orientation="portrait" paperSize="9" r:id="rId2"/>
  <headerFooter alignWithMargins="0">
    <oddFooter>&amp;L&amp;"Arial,Bold"&amp;18 113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m_khoshakhlagh</dc:creator>
  <cp:keywords/>
  <dc:description/>
  <cp:lastModifiedBy>M_KHOSHAKHLAGH</cp:lastModifiedBy>
  <cp:lastPrinted>2011-05-30T06:23:43Z</cp:lastPrinted>
  <dcterms:created xsi:type="dcterms:W3CDTF">2011-02-06T05:24:49Z</dcterms:created>
  <dcterms:modified xsi:type="dcterms:W3CDTF">2015-01-17T05:50:41Z</dcterms:modified>
  <cp:category/>
  <cp:version/>
  <cp:contentType/>
  <cp:contentStatus/>
</cp:coreProperties>
</file>