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0" windowWidth="9180" windowHeight="11970" activeTab="0"/>
  </bookViews>
  <sheets>
    <sheet name="جدول 1" sheetId="1" r:id="rId1"/>
    <sheet name="جدول 1-1" sheetId="2" r:id="rId2"/>
    <sheet name="جدول 2-1" sheetId="3" r:id="rId3"/>
    <sheet name="جدول 2" sheetId="4" r:id="rId4"/>
    <sheet name="جدول 1-2" sheetId="5" r:id="rId5"/>
    <sheet name="جدول 2-2" sheetId="6" r:id="rId6"/>
    <sheet name="جدول 3" sheetId="7" r:id="rId7"/>
    <sheet name="جدول 1-3" sheetId="8" r:id="rId8"/>
    <sheet name="جدول 2-3" sheetId="9" r:id="rId9"/>
    <sheet name="جدول 4" sheetId="10" r:id="rId10"/>
    <sheet name="جدول 1-4" sheetId="11" r:id="rId11"/>
    <sheet name="جدول 2-4" sheetId="12" r:id="rId12"/>
  </sheets>
  <externalReferences>
    <externalReference r:id="rId15"/>
  </externalReferences>
  <definedNames/>
  <calcPr fullCalcOnLoad="1"/>
</workbook>
</file>

<file path=xl/comments10.xml><?xml version="1.0" encoding="utf-8"?>
<comments xmlns="http://schemas.openxmlformats.org/spreadsheetml/2006/main">
  <authors>
    <author>m_khoshakhlagh</author>
  </authors>
  <commentList>
    <comment ref="N16" authorId="0">
      <text>
        <r>
          <rPr>
            <b/>
            <sz val="8"/>
            <rFont val="Tahoma"/>
            <family val="0"/>
          </rPr>
          <t>m_khoshakhlagh:</t>
        </r>
        <r>
          <rPr>
            <sz val="8"/>
            <rFont val="Tahoma"/>
            <family val="0"/>
          </rPr>
          <t xml:space="preserve">
رقم براوردي است</t>
        </r>
      </text>
    </comment>
  </commentList>
</comments>
</file>

<file path=xl/comments11.xml><?xml version="1.0" encoding="utf-8"?>
<comments xmlns="http://schemas.openxmlformats.org/spreadsheetml/2006/main">
  <authors>
    <author>m_khoshakhlagh</author>
  </authors>
  <commentList>
    <comment ref="K18" authorId="0">
      <text>
        <r>
          <rPr>
            <b/>
            <sz val="8"/>
            <rFont val="Tahoma"/>
            <family val="0"/>
          </rPr>
          <t>m_khoshakhlagh:</t>
        </r>
        <r>
          <rPr>
            <sz val="8"/>
            <rFont val="Tahoma"/>
            <family val="0"/>
          </rPr>
          <t xml:space="preserve">
تفاوت جمع كل هزينه هاي جدول يك از درآمدهاي سازمان
در واقع فرض شده است كه تفاوت هزينه ها از درآمد ها از محل درآمدهاي ناشي از سرمايه گذاري تامين شده است</t>
        </r>
      </text>
    </comment>
    <comment ref="O16" authorId="0">
      <text>
        <r>
          <rPr>
            <b/>
            <sz val="8"/>
            <rFont val="Tahoma"/>
            <family val="0"/>
          </rPr>
          <t>m_khoshakhlagh:</t>
        </r>
        <r>
          <rPr>
            <sz val="8"/>
            <rFont val="Tahoma"/>
            <family val="0"/>
          </rPr>
          <t xml:space="preserve">
رقم براوردي است</t>
        </r>
      </text>
    </comment>
  </commentList>
</comments>
</file>

<file path=xl/comments12.xml><?xml version="1.0" encoding="utf-8"?>
<comments xmlns="http://schemas.openxmlformats.org/spreadsheetml/2006/main">
  <authors>
    <author>m_khoshakhlagh</author>
  </authors>
  <commentList>
    <comment ref="K18" authorId="0">
      <text>
        <r>
          <rPr>
            <b/>
            <sz val="8"/>
            <rFont val="Tahoma"/>
            <family val="0"/>
          </rPr>
          <t>m_khoshakhlagh:</t>
        </r>
        <r>
          <rPr>
            <sz val="8"/>
            <rFont val="Tahoma"/>
            <family val="0"/>
          </rPr>
          <t xml:space="preserve">
تفاوت جمع كل هزينه هاي جدول يك از درآمدهاي سازمان
در واقع فرض شده است كه تفاوت هزينه ها از درآمد ها از محل درآمدهاي ناشي از سرمايه گذاري تامين شده است</t>
        </r>
      </text>
    </comment>
    <comment ref="O16" authorId="0">
      <text>
        <r>
          <rPr>
            <b/>
            <sz val="8"/>
            <rFont val="Tahoma"/>
            <family val="0"/>
          </rPr>
          <t>m_khoshakhlagh:</t>
        </r>
        <r>
          <rPr>
            <sz val="8"/>
            <rFont val="Tahoma"/>
            <family val="0"/>
          </rPr>
          <t xml:space="preserve">
رقم براوردي است</t>
        </r>
      </text>
    </comment>
  </commentList>
</comments>
</file>

<file path=xl/sharedStrings.xml><?xml version="1.0" encoding="utf-8"?>
<sst xmlns="http://schemas.openxmlformats.org/spreadsheetml/2006/main" count="846" uniqueCount="166">
  <si>
    <t>(ميليون ريال)</t>
  </si>
  <si>
    <t>جمع</t>
  </si>
  <si>
    <t>دنياي خارج</t>
  </si>
  <si>
    <t xml:space="preserve">بخش خصوصيHF.2          </t>
  </si>
  <si>
    <t xml:space="preserve">دولت عموميHF.1          </t>
  </si>
  <si>
    <t xml:space="preserve">    كاركردها                      عاملين تامين مالي</t>
  </si>
  <si>
    <t>موسسات غيرانتفاعي در خدمت خانوارها</t>
  </si>
  <si>
    <t xml:space="preserve"> خانوارها</t>
  </si>
  <si>
    <t>شركت‌هاي بيمه‌ تكميلي (HF.2.2)</t>
  </si>
  <si>
    <t>صندوقهاي تامين اجتماعي HF.1.2</t>
  </si>
  <si>
    <t>دولت داخلي (HF.1.1 )</t>
  </si>
  <si>
    <t>بانك‌ها</t>
  </si>
  <si>
    <t>سازمان تامين اجتماعي</t>
  </si>
  <si>
    <t>سازمان خدمات درماني</t>
  </si>
  <si>
    <t>دولت مركزي  (HF.1.1.1 )</t>
  </si>
  <si>
    <t>شركت‌هاي بيمه‌ تكميلي خصوصي</t>
  </si>
  <si>
    <t>شركت‌هاي بيمه‌ تكميلي دولتي</t>
  </si>
  <si>
    <t>صدا و سيما</t>
  </si>
  <si>
    <t>سازمان خدمات درماني صنعت نفت</t>
  </si>
  <si>
    <t>نيروهاي مسلح</t>
  </si>
  <si>
    <t>دانشگاههاي علوم پزشكي زير مجموعه وزارت بهداشت</t>
  </si>
  <si>
    <t>وزارت بهداشت و درمان</t>
  </si>
  <si>
    <t>HF.3</t>
  </si>
  <si>
    <t>HF.2.5.1</t>
  </si>
  <si>
    <t>HF.2.4</t>
  </si>
  <si>
    <t>HF.2.3</t>
  </si>
  <si>
    <t>HF.2.2.2</t>
  </si>
  <si>
    <t>HF.2.2.1</t>
  </si>
  <si>
    <t>HF.1.2.2</t>
  </si>
  <si>
    <t>HF.1.2.1</t>
  </si>
  <si>
    <t>HF.1.1.3</t>
  </si>
  <si>
    <t>HF.1.1.1.5</t>
  </si>
  <si>
    <t>HF.1.1.1.4</t>
  </si>
  <si>
    <t>HF.1.1.1.3</t>
  </si>
  <si>
    <t>HF.1.1.1.2</t>
  </si>
  <si>
    <t>HF.1.1.1.1</t>
  </si>
  <si>
    <t xml:space="preserve"> شرح</t>
  </si>
  <si>
    <t xml:space="preserve">  HC.1</t>
  </si>
  <si>
    <t xml:space="preserve"> خدمات درماني </t>
  </si>
  <si>
    <t xml:space="preserve">  HC.2</t>
  </si>
  <si>
    <t xml:space="preserve"> خدمات توانبخشي </t>
  </si>
  <si>
    <t xml:space="preserve">  HC.3</t>
  </si>
  <si>
    <t xml:space="preserve"> خدمات پرستاري بلند مدت</t>
  </si>
  <si>
    <t>HC.4</t>
  </si>
  <si>
    <t xml:space="preserve"> خدمات جانبي مراقبت پزشكي</t>
  </si>
  <si>
    <t>HC.5</t>
  </si>
  <si>
    <t xml:space="preserve"> انواع دارو و سايركالاهاي پزشكي توزيع شده به بيماران سرپايي</t>
  </si>
  <si>
    <t>HC.6</t>
  </si>
  <si>
    <t xml:space="preserve"> خدمات بهداشت عمومي و پيشگيري </t>
  </si>
  <si>
    <t>HC.7</t>
  </si>
  <si>
    <t xml:space="preserve"> مديريت سلامت و بيمه‌ي سلامت</t>
  </si>
  <si>
    <t>HC.n.s.k</t>
  </si>
  <si>
    <t>TCHE</t>
  </si>
  <si>
    <t xml:space="preserve"> كل هزينه‌ي جاري بهداشت</t>
  </si>
  <si>
    <t xml:space="preserve">HCR.1     </t>
  </si>
  <si>
    <t xml:space="preserve"> تشكيل سرمايه‌ي موسسات فراهم كننده‌ي خدمات سلامت</t>
  </si>
  <si>
    <t>THE</t>
  </si>
  <si>
    <t xml:space="preserve"> كل هزينه‌ي سلامت</t>
  </si>
  <si>
    <t xml:space="preserve">HCR.2 </t>
  </si>
  <si>
    <t>HCR.3</t>
  </si>
  <si>
    <t xml:space="preserve"> تحقيق و توسعه در زمينه سلامت</t>
  </si>
  <si>
    <t>HCR.4</t>
  </si>
  <si>
    <t xml:space="preserve"> نظارت بر مواد غذايي، آب آشاميدني و نكات بهداشتي</t>
  </si>
  <si>
    <t>HCR.5</t>
  </si>
  <si>
    <t xml:space="preserve"> بهداشت محيط </t>
  </si>
  <si>
    <t>HCR.6</t>
  </si>
  <si>
    <t xml:space="preserve"> اداره و تهيه‌ي خدمات اجتماعي بصورت كمك زندگي</t>
  </si>
  <si>
    <t>HCR.7</t>
  </si>
  <si>
    <t xml:space="preserve"> اداره و تهيه‌ي مزاياي نقدي مربوط به تامين سلامت </t>
  </si>
  <si>
    <t>HCR.n.s.k</t>
  </si>
  <si>
    <t xml:space="preserve"> ساير هزينه‌هاي سلامت كه نوع آن مشخص نيست</t>
  </si>
  <si>
    <t>GHE</t>
  </si>
  <si>
    <t xml:space="preserve"> هزينه‌هاي عمومي سلامت</t>
  </si>
  <si>
    <t>ساير هزينه ها كه بر اساس نوع كاركرد مشخص نيستند</t>
  </si>
  <si>
    <t>HP.1</t>
  </si>
  <si>
    <t xml:space="preserve"> بيمارستان‌ها</t>
  </si>
  <si>
    <t>HP.2</t>
  </si>
  <si>
    <t xml:space="preserve"> فراهم كنندگان خدمات پرستاري و تسهيلات اقامتي</t>
  </si>
  <si>
    <t>HP.3</t>
  </si>
  <si>
    <t xml:space="preserve"> فراهم كنندگان خدمات سرپايي</t>
  </si>
  <si>
    <t>HP.4</t>
  </si>
  <si>
    <t xml:space="preserve"> داروخانه‌ها و ساير خرده‌فروشان كالاهاي پزشكي</t>
  </si>
  <si>
    <t>HP.5</t>
  </si>
  <si>
    <t xml:space="preserve"> تهيه‌كنندگان و اداره كنندگان برنامه‌هاي سلامت عمومي</t>
  </si>
  <si>
    <t>HP.6</t>
  </si>
  <si>
    <t xml:space="preserve"> اداره‌ي سلامت عمومي و بيمه </t>
  </si>
  <si>
    <t>HP.7</t>
  </si>
  <si>
    <t xml:space="preserve"> ساير رشته ‌فعاليت‌ها</t>
  </si>
  <si>
    <t>HP.8</t>
  </si>
  <si>
    <t xml:space="preserve"> موسسات فراهم كننده‌ي خدمات وابسته به سلامت</t>
  </si>
  <si>
    <t>HP.n.s.k</t>
  </si>
  <si>
    <t xml:space="preserve"> جمع </t>
  </si>
  <si>
    <t xml:space="preserve">جمع </t>
  </si>
  <si>
    <t>موسسات فراهم كننده‌ي خدمات وابسته به سلامت</t>
  </si>
  <si>
    <t>ساير رشته فعاليت‌ها</t>
  </si>
  <si>
    <t>اداره‌ي سلامت عمومي و بيمه</t>
  </si>
  <si>
    <t>تهيه‌كنندگان و اداره كنندگان برنامه‌هاي سلامت</t>
  </si>
  <si>
    <t>داروخانه‌ها و ساير خرده‌فروشان  كالاهاي پزشكي</t>
  </si>
  <si>
    <t>فراهم كنندگان خدمات سرپايي</t>
  </si>
  <si>
    <t>فراهم كنندگان خدمات پرستاري و تسهيلات اقامتي</t>
  </si>
  <si>
    <t>بيمارستان‌ها</t>
  </si>
  <si>
    <t>كد ICHA</t>
  </si>
  <si>
    <t xml:space="preserve">فراهم كنندگاني كه بر اساس نوع كاركرد طبقه بندي نشده اند </t>
  </si>
  <si>
    <t>وجوه خصوصي</t>
  </si>
  <si>
    <t xml:space="preserve">وجوه عمومي  S.1  </t>
  </si>
  <si>
    <t>S.2</t>
  </si>
  <si>
    <t>ساير وجوه عمومي S.1.2</t>
  </si>
  <si>
    <t>وجوه دولت داخلي  S.1.1</t>
  </si>
  <si>
    <t>ساير وجوه خصوصي S.2.4</t>
  </si>
  <si>
    <t>وجوه موسسات غيرانتفاعي درخدمت اشخاص</t>
  </si>
  <si>
    <t>وجوه خانوار</t>
  </si>
  <si>
    <t>وجوه كارفرما</t>
  </si>
  <si>
    <t xml:space="preserve">ساير </t>
  </si>
  <si>
    <t>برگشت از دارايي ها ي نگه داشته شده توسط سازمان عمومي</t>
  </si>
  <si>
    <t>درآمد دولت مركزي</t>
  </si>
  <si>
    <t>ساير</t>
  </si>
  <si>
    <t>برگشت از دارايي ها ي نگه داشته شده توسط سازمان خصوصي</t>
  </si>
  <si>
    <t>خانوار</t>
  </si>
  <si>
    <t>كارفرما</t>
  </si>
  <si>
    <t>S.3</t>
  </si>
  <si>
    <t>S.2.4.2</t>
  </si>
  <si>
    <t>S.2.4.1</t>
  </si>
  <si>
    <t>S.2.3</t>
  </si>
  <si>
    <t>S.2.2</t>
  </si>
  <si>
    <t>S.2.1</t>
  </si>
  <si>
    <t>S.1.2.2</t>
  </si>
  <si>
    <t>S.1.2.1</t>
  </si>
  <si>
    <t>S.1.1.2</t>
  </si>
  <si>
    <t>S.1.1.1</t>
  </si>
  <si>
    <t xml:space="preserve"> ساير دستگاه‌هاي دولت مركزي</t>
  </si>
  <si>
    <t>HF.2.5.2</t>
  </si>
  <si>
    <t xml:space="preserve"> صدا و سيما</t>
  </si>
  <si>
    <t xml:space="preserve"> شهرداري</t>
  </si>
  <si>
    <t xml:space="preserve"> سازمان خدمات درماني</t>
  </si>
  <si>
    <t xml:space="preserve"> سازمان تامين اجتماعي</t>
  </si>
  <si>
    <t xml:space="preserve"> پرداخت‌هاي مستقيم</t>
  </si>
  <si>
    <t xml:space="preserve"> موسسات غير انتفاعي درخدمت خانوارها</t>
  </si>
  <si>
    <t xml:space="preserve"> بانك‌ها</t>
  </si>
  <si>
    <t xml:space="preserve">دنياي خارج </t>
  </si>
  <si>
    <t>شركت‌ها HF.2.5</t>
  </si>
  <si>
    <t>دانشگاه آزاد</t>
  </si>
  <si>
    <t>HF.1.1.1.6</t>
  </si>
  <si>
    <t>ساير شركتها</t>
  </si>
  <si>
    <t>HF.2.5.3</t>
  </si>
  <si>
    <t>شهرداري</t>
  </si>
  <si>
    <r>
      <t xml:space="preserve">كد </t>
    </r>
    <r>
      <rPr>
        <b/>
        <sz val="12"/>
        <rFont val="B Mitra"/>
        <family val="0"/>
      </rPr>
      <t>ICHA</t>
    </r>
  </si>
  <si>
    <t xml:space="preserve"> آموزش پزشكي و تعليم كاركنان سلامت    </t>
  </si>
  <si>
    <t>درآمد شهرداري</t>
  </si>
  <si>
    <t xml:space="preserve"> شركت‌هاي بيمه‌ي تكميلي دولتي</t>
  </si>
  <si>
    <t xml:space="preserve"> شركت‌هاي بيمه‌ي تكميلي خصوصي</t>
  </si>
  <si>
    <t xml:space="preserve"> ( درصد )</t>
  </si>
  <si>
    <t xml:space="preserve">  عا ملين تامين مالي              منابع تامين مالي</t>
  </si>
  <si>
    <t xml:space="preserve">ساير دستگاه‌هاي دولت مركزي  </t>
  </si>
  <si>
    <t xml:space="preserve">      كاركردها                              فراهم كنندگان </t>
  </si>
  <si>
    <r>
      <t xml:space="preserve">جدول ا </t>
    </r>
    <r>
      <rPr>
        <b/>
        <sz val="18"/>
        <rFont val="Times New Roman"/>
        <family val="1"/>
      </rPr>
      <t>–</t>
    </r>
    <r>
      <rPr>
        <b/>
        <sz val="18"/>
        <rFont val="B Mitra"/>
        <family val="0"/>
      </rPr>
      <t xml:space="preserve">   هزينه هاي ملي سلامت بر حسب نوع عاملين تامين مالي و نوع  كاركرد ( </t>
    </r>
    <r>
      <rPr>
        <b/>
        <sz val="18"/>
        <rFont val="Calibri"/>
        <family val="2"/>
      </rPr>
      <t>FA * F</t>
    </r>
    <r>
      <rPr>
        <b/>
        <sz val="18"/>
        <rFont val="B Mitra"/>
        <family val="0"/>
      </rPr>
      <t xml:space="preserve"> )</t>
    </r>
  </si>
  <si>
    <r>
      <t xml:space="preserve">جدول 2 </t>
    </r>
    <r>
      <rPr>
        <b/>
        <sz val="18"/>
        <rFont val="Times New Roman"/>
        <family val="1"/>
      </rPr>
      <t xml:space="preserve">– </t>
    </r>
    <r>
      <rPr>
        <b/>
        <sz val="18"/>
        <rFont val="B Mitra"/>
        <family val="0"/>
      </rPr>
      <t xml:space="preserve"> هزينه هاي ملي سلامت بر حسب نوع عاملين تامين مالي و نوع فراهم كننده ( </t>
    </r>
    <r>
      <rPr>
        <b/>
        <sz val="18"/>
        <rFont val="Calibri"/>
        <family val="2"/>
      </rPr>
      <t>FA * P</t>
    </r>
    <r>
      <rPr>
        <b/>
        <sz val="18"/>
        <rFont val="B Mitra"/>
        <family val="0"/>
      </rPr>
      <t xml:space="preserve"> )</t>
    </r>
  </si>
  <si>
    <t>جدول 3 –   هزينه هاي ملي سلامت بر حسب نوع فراهم كننده و نوع كاركرد ( P * F )</t>
  </si>
  <si>
    <r>
      <t xml:space="preserve">جدول 4 </t>
    </r>
    <r>
      <rPr>
        <b/>
        <sz val="18"/>
        <rFont val="Times New Roman"/>
        <family val="1"/>
      </rPr>
      <t xml:space="preserve">– </t>
    </r>
    <r>
      <rPr>
        <b/>
        <sz val="18"/>
        <rFont val="B Mitra"/>
        <family val="0"/>
      </rPr>
      <t xml:space="preserve"> هزينه هاي ملي سلامت بر حسب نوع منبع تامين مالي و نوع عامل تامين مالي ( </t>
    </r>
    <r>
      <rPr>
        <b/>
        <sz val="18"/>
        <rFont val="Calibri"/>
        <family val="2"/>
      </rPr>
      <t>FS * FA</t>
    </r>
    <r>
      <rPr>
        <b/>
        <sz val="18"/>
        <rFont val="B Mitra"/>
        <family val="0"/>
      </rPr>
      <t xml:space="preserve"> )</t>
    </r>
  </si>
  <si>
    <t>جدول 2-4-    سهم هر يك ازمنابع مالي در پوشش هزينه هاي عاملين تامين مالي درسال1389</t>
  </si>
  <si>
    <t>جدول 1-4-    سهم هر يك ازعاملين تامين مالي از منابع مختلف مالي درسال 1389</t>
  </si>
  <si>
    <t>جدول 2-3-    درصد مشاركت هر يك  از فراهم كنندگان خدمات سلامت در كاركردهاي مختلف در سال1390</t>
  </si>
  <si>
    <t>جدول 1-3-     درصد هزينه‌هاي فراهم كنندگان خدمات سلامت بابت كاركردهاي مختلف در سال 1390</t>
  </si>
  <si>
    <t>جدول 2-2-    درصد مشاركت هر يك ازعاملين تامين مالي در پوشش هزينه هاي هر يك از فراهم كنندگان خدمات سلامت در سال1390</t>
  </si>
  <si>
    <t>جدول 1-2    درصد هزينه‌هاي عاملين تامين مالي بر حسب فراهم كنندگان خدمات سلامت در سال1390</t>
  </si>
  <si>
    <t xml:space="preserve">جدول 2-1-     درصد مشاركت هر يك ازعاملين تامين مالي دركاركردهاي مختلف سلامت درسال1390 </t>
  </si>
  <si>
    <t xml:space="preserve">جدول 1-1-     درصد هزينه‌هاي انجام شده توسط هر يك ازعاملين تامين مالي بابت كاركردهاي مختلف سلامت درسال1390 </t>
  </si>
</sst>
</file>

<file path=xl/styles.xml><?xml version="1.0" encoding="utf-8"?>
<styleSheet xmlns="http://schemas.openxmlformats.org/spreadsheetml/2006/main">
  <numFmts count="10">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_-* #,##0.0_-;_-* #,##0.0\-;_-* &quot;-&quot;??_-;_-@_-"/>
    <numFmt numFmtId="165" formatCode="_-* #,##0_-;_-* #,##0\-;_-* &quot;-&quot;??_-;_-@_-"/>
  </numFmts>
  <fonts count="65">
    <font>
      <sz val="10"/>
      <name val="Arial"/>
      <family val="0"/>
    </font>
    <font>
      <sz val="12"/>
      <name val="B Lotus"/>
      <family val="0"/>
    </font>
    <font>
      <sz val="16"/>
      <name val="B Lotus"/>
      <family val="0"/>
    </font>
    <font>
      <sz val="16"/>
      <name val="Arial"/>
      <family val="0"/>
    </font>
    <font>
      <b/>
      <sz val="14"/>
      <name val="B Lotus"/>
      <family val="0"/>
    </font>
    <font>
      <b/>
      <sz val="16"/>
      <name val="B Lotus"/>
      <family val="0"/>
    </font>
    <font>
      <sz val="14"/>
      <name val="B Lotus"/>
      <family val="0"/>
    </font>
    <font>
      <sz val="13"/>
      <name val="B Lotus"/>
      <family val="0"/>
    </font>
    <font>
      <sz val="8"/>
      <name val="Arial"/>
      <family val="0"/>
    </font>
    <font>
      <sz val="12"/>
      <color indexed="8"/>
      <name val="B Lotus"/>
      <family val="0"/>
    </font>
    <font>
      <sz val="13"/>
      <color indexed="8"/>
      <name val="B Lotus"/>
      <family val="0"/>
    </font>
    <font>
      <b/>
      <sz val="8"/>
      <name val="Tahoma"/>
      <family val="0"/>
    </font>
    <font>
      <sz val="8"/>
      <name val="Tahoma"/>
      <family val="0"/>
    </font>
    <font>
      <b/>
      <sz val="14"/>
      <name val="B Mitra"/>
      <family val="0"/>
    </font>
    <font>
      <sz val="14"/>
      <name val="B Mitra"/>
      <family val="0"/>
    </font>
    <font>
      <sz val="10"/>
      <name val="B Mitra"/>
      <family val="0"/>
    </font>
    <font>
      <sz val="16"/>
      <name val="B Mitra"/>
      <family val="0"/>
    </font>
    <font>
      <b/>
      <sz val="12"/>
      <name val="B Mitra"/>
      <family val="0"/>
    </font>
    <font>
      <b/>
      <sz val="10"/>
      <name val="B Mitra"/>
      <family val="0"/>
    </font>
    <font>
      <b/>
      <sz val="16"/>
      <name val="B Mitra"/>
      <family val="0"/>
    </font>
    <font>
      <sz val="15"/>
      <name val="B Mitra"/>
      <family val="0"/>
    </font>
    <font>
      <b/>
      <sz val="10"/>
      <name val="B Lotus"/>
      <family val="0"/>
    </font>
    <font>
      <sz val="15"/>
      <name val="Arial"/>
      <family val="0"/>
    </font>
    <font>
      <sz val="15"/>
      <name val="B Lotus"/>
      <family val="0"/>
    </font>
    <font>
      <b/>
      <sz val="18"/>
      <name val="B Lotus"/>
      <family val="0"/>
    </font>
    <font>
      <b/>
      <sz val="12"/>
      <name val="B Lotus"/>
      <family val="0"/>
    </font>
    <font>
      <b/>
      <sz val="15"/>
      <name val="B Mitra"/>
      <family val="0"/>
    </font>
    <font>
      <b/>
      <sz val="18"/>
      <name val="B Mitra"/>
      <family val="0"/>
    </font>
    <font>
      <b/>
      <sz val="18"/>
      <name val="Times New Roman"/>
      <family val="1"/>
    </font>
    <font>
      <b/>
      <sz val="1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medium"/>
      <top style="medium"/>
      <bottom>
        <color indexed="63"/>
      </bottom>
    </border>
    <border>
      <left style="medium"/>
      <right style="thin"/>
      <top style="medium"/>
      <bottom style="medium"/>
    </border>
    <border>
      <left style="thin"/>
      <right>
        <color indexed="63"/>
      </right>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color indexed="63"/>
      </top>
      <bottom style="thin"/>
    </border>
    <border>
      <left>
        <color indexed="63"/>
      </left>
      <right style="medium"/>
      <top style="thin"/>
      <bottom style="thin"/>
    </border>
    <border>
      <left style="medium"/>
      <right style="medium"/>
      <top style="thin"/>
      <bottom style="medium"/>
    </border>
    <border>
      <left>
        <color indexed="63"/>
      </left>
      <right style="medium"/>
      <top>
        <color indexed="63"/>
      </top>
      <bottom style="medium"/>
    </border>
    <border>
      <left style="medium"/>
      <right style="medium"/>
      <top>
        <color indexed="63"/>
      </top>
      <bottom style="medium"/>
    </border>
    <border>
      <left style="thin"/>
      <right style="thin"/>
      <top>
        <color indexed="63"/>
      </top>
      <bottom style="thin"/>
    </border>
    <border>
      <left style="thin"/>
      <right style="thin"/>
      <top style="medium"/>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thin"/>
    </border>
    <border>
      <left style="medium"/>
      <right style="medium"/>
      <top style="thin"/>
      <bottom>
        <color indexed="63"/>
      </bottom>
    </border>
    <border>
      <left>
        <color indexed="63"/>
      </left>
      <right style="thin"/>
      <top style="medium"/>
      <bottom style="thin"/>
    </border>
    <border>
      <left>
        <color indexed="63"/>
      </left>
      <right>
        <color indexed="63"/>
      </right>
      <top>
        <color indexed="63"/>
      </top>
      <bottom style="medium"/>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9">
    <xf numFmtId="0" fontId="0" fillId="0" borderId="0" xfId="0" applyAlignment="1">
      <alignment/>
    </xf>
    <xf numFmtId="3" fontId="1" fillId="0" borderId="0" xfId="0" applyNumberFormat="1" applyFont="1" applyAlignment="1">
      <alignment horizontal="center"/>
    </xf>
    <xf numFmtId="3" fontId="2"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3" fontId="1" fillId="0" borderId="10" xfId="0" applyNumberFormat="1" applyFont="1" applyBorder="1" applyAlignment="1">
      <alignment horizontal="center" vertical="center" wrapText="1"/>
    </xf>
    <xf numFmtId="3" fontId="6" fillId="0" borderId="0" xfId="0" applyNumberFormat="1" applyFont="1" applyBorder="1" applyAlignment="1">
      <alignment horizontal="center"/>
    </xf>
    <xf numFmtId="3" fontId="6" fillId="0" borderId="0" xfId="0" applyNumberFormat="1" applyFont="1" applyAlignment="1">
      <alignment horizontal="right"/>
    </xf>
    <xf numFmtId="3" fontId="6" fillId="0" borderId="0" xfId="0" applyNumberFormat="1" applyFont="1" applyBorder="1" applyAlignment="1">
      <alignment horizontal="center" vertical="center"/>
    </xf>
    <xf numFmtId="3" fontId="6" fillId="0" borderId="0" xfId="0" applyNumberFormat="1" applyFont="1" applyBorder="1" applyAlignment="1">
      <alignment horizontal="justify" vertical="center"/>
    </xf>
    <xf numFmtId="3" fontId="0" fillId="0" borderId="0" xfId="0" applyNumberFormat="1" applyBorder="1" applyAlignment="1">
      <alignment horizontal="justify" vertical="center"/>
    </xf>
    <xf numFmtId="3" fontId="1" fillId="0" borderId="11" xfId="0" applyNumberFormat="1" applyFont="1" applyBorder="1" applyAlignment="1">
      <alignment horizontal="center" vertical="center" wrapText="1"/>
    </xf>
    <xf numFmtId="3" fontId="1" fillId="33" borderId="12"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6" fillId="0" borderId="0" xfId="0" applyNumberFormat="1" applyFont="1" applyAlignment="1">
      <alignment horizontal="center"/>
    </xf>
    <xf numFmtId="43" fontId="0" fillId="0" borderId="0" xfId="42" applyFont="1" applyAlignment="1">
      <alignment/>
    </xf>
    <xf numFmtId="3" fontId="16" fillId="0" borderId="0" xfId="0" applyNumberFormat="1" applyFont="1" applyBorder="1" applyAlignment="1">
      <alignment horizontal="center" vertical="center"/>
    </xf>
    <xf numFmtId="1" fontId="15" fillId="0" borderId="0" xfId="0" applyNumberFormat="1" applyFont="1" applyBorder="1" applyAlignment="1">
      <alignment horizontal="center" vertical="center"/>
    </xf>
    <xf numFmtId="1" fontId="15" fillId="0" borderId="0" xfId="0" applyNumberFormat="1" applyFont="1" applyAlignment="1">
      <alignment horizontal="center" vertical="center"/>
    </xf>
    <xf numFmtId="0" fontId="15" fillId="0" borderId="0" xfId="0" applyFont="1" applyBorder="1" applyAlignment="1">
      <alignment horizontal="center" vertical="center"/>
    </xf>
    <xf numFmtId="3" fontId="20" fillId="0" borderId="0" xfId="0" applyNumberFormat="1" applyFont="1" applyBorder="1" applyAlignment="1">
      <alignment/>
    </xf>
    <xf numFmtId="3" fontId="20" fillId="0" borderId="0" xfId="0" applyNumberFormat="1" applyFont="1" applyBorder="1" applyAlignment="1">
      <alignment horizontal="center" vertical="center"/>
    </xf>
    <xf numFmtId="3" fontId="14" fillId="0" borderId="0" xfId="0" applyNumberFormat="1" applyFont="1" applyAlignment="1">
      <alignment horizontal="center" vertical="center"/>
    </xf>
    <xf numFmtId="3" fontId="13" fillId="0" borderId="14" xfId="0" applyNumberFormat="1" applyFont="1" applyBorder="1" applyAlignment="1">
      <alignment horizontal="right"/>
    </xf>
    <xf numFmtId="0" fontId="0" fillId="0" borderId="0" xfId="0" applyFill="1" applyAlignment="1">
      <alignment/>
    </xf>
    <xf numFmtId="1" fontId="0" fillId="0" borderId="0" xfId="0" applyNumberFormat="1" applyBorder="1" applyAlignment="1">
      <alignment horizontal="center" vertical="center"/>
    </xf>
    <xf numFmtId="1" fontId="0" fillId="0" borderId="0" xfId="0" applyNumberFormat="1" applyAlignment="1">
      <alignment horizontal="center" vertical="center"/>
    </xf>
    <xf numFmtId="0" fontId="0" fillId="0" borderId="0" xfId="0" applyBorder="1" applyAlignment="1">
      <alignment horizontal="center" vertical="center"/>
    </xf>
    <xf numFmtId="3" fontId="22" fillId="0" borderId="0" xfId="0" applyNumberFormat="1" applyFont="1" applyBorder="1" applyAlignment="1">
      <alignment/>
    </xf>
    <xf numFmtId="3" fontId="23" fillId="0" borderId="0" xfId="0" applyNumberFormat="1" applyFont="1" applyBorder="1" applyAlignment="1">
      <alignment horizontal="center" vertical="center"/>
    </xf>
    <xf numFmtId="3" fontId="22" fillId="0" borderId="0" xfId="0" applyNumberFormat="1" applyFont="1" applyBorder="1" applyAlignment="1">
      <alignment horizontal="center" vertical="center"/>
    </xf>
    <xf numFmtId="3" fontId="7" fillId="0" borderId="10"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6" fillId="0" borderId="12" xfId="0" applyNumberFormat="1" applyFont="1" applyFill="1" applyBorder="1" applyAlignment="1">
      <alignment horizontal="center" vertical="center" wrapText="1"/>
    </xf>
    <xf numFmtId="3" fontId="5" fillId="0" borderId="0" xfId="0" applyNumberFormat="1" applyFont="1" applyBorder="1" applyAlignment="1">
      <alignment horizontal="center" vertical="center"/>
    </xf>
    <xf numFmtId="3" fontId="9" fillId="0" borderId="16"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164" fontId="4" fillId="0" borderId="0" xfId="42" applyNumberFormat="1" applyFont="1" applyBorder="1" applyAlignment="1">
      <alignment horizontal="center" vertical="center"/>
    </xf>
    <xf numFmtId="0" fontId="0" fillId="0" borderId="0" xfId="0" applyBorder="1" applyAlignment="1">
      <alignment/>
    </xf>
    <xf numFmtId="3" fontId="1" fillId="0" borderId="15" xfId="0" applyNumberFormat="1" applyFont="1" applyBorder="1" applyAlignment="1">
      <alignment horizontal="center"/>
    </xf>
    <xf numFmtId="3" fontId="17" fillId="0" borderId="18" xfId="0" applyNumberFormat="1" applyFont="1" applyBorder="1" applyAlignment="1">
      <alignment horizontal="center" vertical="center"/>
    </xf>
    <xf numFmtId="3" fontId="24" fillId="0" borderId="19" xfId="0" applyNumberFormat="1" applyFont="1" applyBorder="1" applyAlignment="1">
      <alignment horizontal="center" vertical="center"/>
    </xf>
    <xf numFmtId="3" fontId="24" fillId="0" borderId="20" xfId="0" applyNumberFormat="1" applyFont="1" applyBorder="1" applyAlignment="1">
      <alignment horizontal="center" vertical="center"/>
    </xf>
    <xf numFmtId="3" fontId="24" fillId="0" borderId="20" xfId="0" applyNumberFormat="1" applyFont="1" applyFill="1" applyBorder="1" applyAlignment="1">
      <alignment horizontal="center" vertical="center"/>
    </xf>
    <xf numFmtId="3" fontId="24" fillId="0" borderId="21" xfId="0" applyNumberFormat="1" applyFont="1" applyBorder="1" applyAlignment="1">
      <alignment horizontal="center" vertical="center"/>
    </xf>
    <xf numFmtId="3" fontId="24" fillId="0" borderId="22" xfId="0" applyNumberFormat="1" applyFont="1" applyBorder="1" applyAlignment="1">
      <alignment horizontal="center" vertical="center"/>
    </xf>
    <xf numFmtId="3" fontId="24" fillId="0" borderId="23" xfId="0" applyNumberFormat="1" applyFont="1" applyBorder="1" applyAlignment="1">
      <alignment horizontal="center" vertical="center"/>
    </xf>
    <xf numFmtId="3" fontId="24" fillId="0" borderId="23" xfId="0" applyNumberFormat="1" applyFont="1" applyFill="1" applyBorder="1" applyAlignment="1">
      <alignment horizontal="center" vertical="center"/>
    </xf>
    <xf numFmtId="3" fontId="24" fillId="0" borderId="24" xfId="0" applyNumberFormat="1" applyFont="1" applyBorder="1" applyAlignment="1">
      <alignment horizontal="center" vertical="center"/>
    </xf>
    <xf numFmtId="3" fontId="24" fillId="0" borderId="13" xfId="0" applyNumberFormat="1" applyFont="1" applyBorder="1" applyAlignment="1">
      <alignment horizontal="center" vertical="center"/>
    </xf>
    <xf numFmtId="3" fontId="24" fillId="0" borderId="25" xfId="0" applyNumberFormat="1" applyFont="1" applyBorder="1" applyAlignment="1">
      <alignment horizontal="center" vertical="center"/>
    </xf>
    <xf numFmtId="3" fontId="24" fillId="0" borderId="25" xfId="0" applyNumberFormat="1" applyFont="1" applyFill="1" applyBorder="1" applyAlignment="1">
      <alignment horizontal="center" vertical="center"/>
    </xf>
    <xf numFmtId="3" fontId="24" fillId="0" borderId="14" xfId="0" applyNumberFormat="1" applyFont="1" applyBorder="1" applyAlignment="1">
      <alignment horizontal="center" vertical="center"/>
    </xf>
    <xf numFmtId="164" fontId="24" fillId="0" borderId="19" xfId="42" applyNumberFormat="1" applyFont="1" applyBorder="1" applyAlignment="1">
      <alignment horizontal="center" vertical="center"/>
    </xf>
    <xf numFmtId="165" fontId="24" fillId="0" borderId="20" xfId="42" applyNumberFormat="1" applyFont="1" applyBorder="1" applyAlignment="1">
      <alignment horizontal="center" vertical="center"/>
    </xf>
    <xf numFmtId="165" fontId="24" fillId="0" borderId="21" xfId="42" applyNumberFormat="1" applyFont="1" applyBorder="1" applyAlignment="1">
      <alignment horizontal="center" vertical="center"/>
    </xf>
    <xf numFmtId="164" fontId="24" fillId="0" borderId="22" xfId="42" applyNumberFormat="1" applyFont="1" applyBorder="1" applyAlignment="1">
      <alignment horizontal="center" vertical="center"/>
    </xf>
    <xf numFmtId="165" fontId="24" fillId="0" borderId="23" xfId="42" applyNumberFormat="1" applyFont="1" applyBorder="1" applyAlignment="1">
      <alignment horizontal="center" vertical="center"/>
    </xf>
    <xf numFmtId="165" fontId="24" fillId="0" borderId="24" xfId="42" applyNumberFormat="1" applyFont="1" applyBorder="1" applyAlignment="1">
      <alignment horizontal="center" vertical="center"/>
    </xf>
    <xf numFmtId="165" fontId="24" fillId="0" borderId="13" xfId="42" applyNumberFormat="1" applyFont="1" applyBorder="1" applyAlignment="1">
      <alignment horizontal="center" vertical="center"/>
    </xf>
    <xf numFmtId="165" fontId="24" fillId="0" borderId="25" xfId="42" applyNumberFormat="1" applyFont="1" applyBorder="1" applyAlignment="1">
      <alignment horizontal="center" vertical="center"/>
    </xf>
    <xf numFmtId="165" fontId="24" fillId="0" borderId="14" xfId="42" applyNumberFormat="1" applyFont="1" applyBorder="1" applyAlignment="1">
      <alignment horizontal="center" vertical="center"/>
    </xf>
    <xf numFmtId="165" fontId="24" fillId="0" borderId="19" xfId="42" applyNumberFormat="1" applyFont="1" applyBorder="1" applyAlignment="1">
      <alignment horizontal="center" vertical="center"/>
    </xf>
    <xf numFmtId="165" fontId="24" fillId="0" borderId="22" xfId="42" applyNumberFormat="1" applyFont="1" applyBorder="1" applyAlignment="1">
      <alignment horizontal="center" vertical="center"/>
    </xf>
    <xf numFmtId="3" fontId="24" fillId="0" borderId="24" xfId="0" applyNumberFormat="1" applyFont="1" applyFill="1" applyBorder="1" applyAlignment="1">
      <alignment horizontal="center" vertical="center"/>
    </xf>
    <xf numFmtId="3" fontId="24" fillId="0" borderId="14" xfId="0" applyNumberFormat="1" applyFont="1" applyFill="1" applyBorder="1" applyAlignment="1">
      <alignment horizontal="center" vertical="center"/>
    </xf>
    <xf numFmtId="3" fontId="24" fillId="0" borderId="19" xfId="0" applyNumberFormat="1" applyFont="1" applyBorder="1" applyAlignment="1">
      <alignment horizontal="center"/>
    </xf>
    <xf numFmtId="3" fontId="24" fillId="0" borderId="22" xfId="0" applyNumberFormat="1" applyFont="1" applyBorder="1" applyAlignment="1">
      <alignment horizontal="center"/>
    </xf>
    <xf numFmtId="3" fontId="24" fillId="0" borderId="13" xfId="0" applyNumberFormat="1" applyFont="1" applyBorder="1" applyAlignment="1">
      <alignment horizontal="center"/>
    </xf>
    <xf numFmtId="3" fontId="24" fillId="0" borderId="25" xfId="0" applyNumberFormat="1" applyFont="1" applyBorder="1" applyAlignment="1">
      <alignment horizontal="center"/>
    </xf>
    <xf numFmtId="3" fontId="24" fillId="0" borderId="14" xfId="0" applyNumberFormat="1" applyFont="1" applyBorder="1" applyAlignment="1">
      <alignment horizontal="center"/>
    </xf>
    <xf numFmtId="3" fontId="13" fillId="0" borderId="26" xfId="0" applyNumberFormat="1"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3" fontId="13" fillId="0" borderId="29" xfId="0" applyNumberFormat="1" applyFont="1" applyBorder="1" applyAlignment="1">
      <alignment horizontal="center" vertical="center" wrapText="1"/>
    </xf>
    <xf numFmtId="3" fontId="13" fillId="0" borderId="30" xfId="0" applyNumberFormat="1" applyFont="1" applyBorder="1" applyAlignment="1">
      <alignment horizontal="center" vertical="center" wrapText="1"/>
    </xf>
    <xf numFmtId="3" fontId="13" fillId="0" borderId="31" xfId="0" applyNumberFormat="1" applyFont="1" applyBorder="1" applyAlignment="1">
      <alignment horizontal="center" vertical="center" wrapText="1"/>
    </xf>
    <xf numFmtId="3" fontId="13" fillId="0" borderId="32" xfId="0" applyNumberFormat="1" applyFont="1" applyBorder="1" applyAlignment="1">
      <alignment horizontal="center" vertical="center" wrapText="1"/>
    </xf>
    <xf numFmtId="3" fontId="16" fillId="0" borderId="29" xfId="0" applyNumberFormat="1" applyFont="1" applyBorder="1" applyAlignment="1">
      <alignment horizontal="center" vertical="center"/>
    </xf>
    <xf numFmtId="3" fontId="17" fillId="0" borderId="31" xfId="0" applyNumberFormat="1" applyFont="1" applyBorder="1" applyAlignment="1">
      <alignment horizontal="center" vertical="center"/>
    </xf>
    <xf numFmtId="3" fontId="17" fillId="0" borderId="31" xfId="0" applyNumberFormat="1" applyFont="1" applyBorder="1" applyAlignment="1">
      <alignment horizontal="center" vertical="center" wrapText="1"/>
    </xf>
    <xf numFmtId="3" fontId="17" fillId="0" borderId="32" xfId="0" applyNumberFormat="1" applyFont="1" applyBorder="1" applyAlignment="1">
      <alignment horizontal="center" vertical="center" wrapText="1"/>
    </xf>
    <xf numFmtId="3" fontId="13" fillId="0" borderId="33" xfId="0" applyNumberFormat="1" applyFont="1" applyBorder="1" applyAlignment="1">
      <alignment horizontal="center" vertical="center" wrapText="1"/>
    </xf>
    <xf numFmtId="3" fontId="13" fillId="0" borderId="34" xfId="0" applyNumberFormat="1" applyFont="1" applyBorder="1" applyAlignment="1">
      <alignment horizontal="right" vertical="center" wrapText="1"/>
    </xf>
    <xf numFmtId="3" fontId="13" fillId="0" borderId="14" xfId="0" applyNumberFormat="1" applyFont="1" applyBorder="1" applyAlignment="1">
      <alignment horizontal="right" vertical="center" wrapText="1"/>
    </xf>
    <xf numFmtId="0" fontId="13" fillId="0" borderId="35" xfId="0" applyFont="1" applyBorder="1" applyAlignment="1">
      <alignment horizontal="center" vertical="center" wrapText="1"/>
    </xf>
    <xf numFmtId="3" fontId="13" fillId="0" borderId="35" xfId="0" applyNumberFormat="1" applyFont="1" applyBorder="1" applyAlignment="1">
      <alignment horizontal="center" vertical="center" wrapText="1"/>
    </xf>
    <xf numFmtId="3" fontId="25" fillId="0" borderId="0" xfId="0" applyNumberFormat="1" applyFont="1" applyBorder="1" applyAlignment="1">
      <alignment horizontal="center"/>
    </xf>
    <xf numFmtId="3" fontId="25" fillId="0" borderId="15" xfId="0" applyNumberFormat="1" applyFont="1" applyBorder="1" applyAlignment="1">
      <alignment horizontal="center"/>
    </xf>
    <xf numFmtId="3" fontId="25" fillId="0" borderId="36" xfId="0" applyNumberFormat="1" applyFont="1" applyBorder="1" applyAlignment="1">
      <alignment horizontal="center"/>
    </xf>
    <xf numFmtId="3" fontId="25" fillId="0" borderId="18" xfId="0" applyNumberFormat="1" applyFont="1" applyBorder="1" applyAlignment="1">
      <alignment horizontal="center"/>
    </xf>
    <xf numFmtId="3" fontId="25" fillId="0" borderId="37" xfId="0" applyNumberFormat="1" applyFont="1" applyBorder="1" applyAlignment="1">
      <alignment horizontal="center"/>
    </xf>
    <xf numFmtId="3" fontId="13" fillId="0" borderId="38" xfId="0" applyNumberFormat="1" applyFont="1" applyBorder="1" applyAlignment="1">
      <alignment horizontal="right" vertical="center" wrapText="1"/>
    </xf>
    <xf numFmtId="3" fontId="13" fillId="0" borderId="24" xfId="0" applyNumberFormat="1" applyFont="1" applyBorder="1" applyAlignment="1">
      <alignment horizontal="right" vertical="center" wrapText="1"/>
    </xf>
    <xf numFmtId="3" fontId="26" fillId="0" borderId="24" xfId="0" applyNumberFormat="1" applyFont="1" applyBorder="1" applyAlignment="1">
      <alignment horizontal="right" vertical="center" wrapText="1"/>
    </xf>
    <xf numFmtId="3" fontId="13" fillId="0" borderId="39" xfId="0" applyNumberFormat="1" applyFont="1" applyBorder="1" applyAlignment="1">
      <alignment horizontal="right" vertical="center" wrapText="1"/>
    </xf>
    <xf numFmtId="3" fontId="19" fillId="0" borderId="40" xfId="0" applyNumberFormat="1" applyFont="1" applyBorder="1" applyAlignment="1">
      <alignment horizontal="right" vertical="center" wrapText="1"/>
    </xf>
    <xf numFmtId="3" fontId="21" fillId="0" borderId="41" xfId="0" applyNumberFormat="1" applyFont="1" applyBorder="1" applyAlignment="1">
      <alignment horizontal="center" vertical="center" wrapText="1"/>
    </xf>
    <xf numFmtId="3" fontId="13" fillId="0" borderId="42" xfId="0" applyNumberFormat="1" applyFont="1" applyBorder="1" applyAlignment="1">
      <alignment horizontal="right"/>
    </xf>
    <xf numFmtId="3" fontId="21" fillId="0" borderId="43" xfId="0" applyNumberFormat="1" applyFont="1" applyBorder="1" applyAlignment="1">
      <alignment horizontal="center" vertical="center" wrapText="1"/>
    </xf>
    <xf numFmtId="3" fontId="13" fillId="0" borderId="44" xfId="0" applyNumberFormat="1" applyFont="1" applyBorder="1" applyAlignment="1">
      <alignment horizontal="right"/>
    </xf>
    <xf numFmtId="3" fontId="13" fillId="0" borderId="45" xfId="0" applyNumberFormat="1" applyFont="1" applyBorder="1" applyAlignment="1">
      <alignment horizontal="right" vertical="center" wrapText="1"/>
    </xf>
    <xf numFmtId="3" fontId="13" fillId="0" borderId="45" xfId="0" applyNumberFormat="1" applyFont="1" applyBorder="1" applyAlignment="1">
      <alignment horizontal="right"/>
    </xf>
    <xf numFmtId="3" fontId="21" fillId="0" borderId="43"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1" fillId="33" borderId="47" xfId="0" applyNumberFormat="1" applyFont="1" applyFill="1" applyBorder="1" applyAlignment="1">
      <alignment horizontal="center" vertical="center" wrapText="1"/>
    </xf>
    <xf numFmtId="3" fontId="19" fillId="0" borderId="48" xfId="0" applyNumberFormat="1" applyFont="1" applyBorder="1" applyAlignment="1">
      <alignment horizontal="right" vertical="center" wrapText="1"/>
    </xf>
    <xf numFmtId="0" fontId="27" fillId="0" borderId="0" xfId="0" applyFont="1" applyAlignment="1">
      <alignment/>
    </xf>
    <xf numFmtId="3" fontId="27" fillId="0" borderId="0" xfId="0" applyNumberFormat="1" applyFont="1" applyAlignment="1">
      <alignment horizontal="right" vertical="center"/>
    </xf>
    <xf numFmtId="3" fontId="27" fillId="0" borderId="0" xfId="0" applyNumberFormat="1" applyFont="1" applyAlignment="1">
      <alignment horizontal="right"/>
    </xf>
    <xf numFmtId="3" fontId="27" fillId="0" borderId="0" xfId="0" applyNumberFormat="1" applyFont="1" applyAlignment="1">
      <alignment horizontal="center"/>
    </xf>
    <xf numFmtId="1" fontId="27" fillId="0" borderId="0" xfId="0" applyNumberFormat="1" applyFont="1" applyAlignment="1">
      <alignment horizontal="center" vertical="center"/>
    </xf>
    <xf numFmtId="3" fontId="24" fillId="0" borderId="20" xfId="0" applyNumberFormat="1" applyFont="1" applyBorder="1" applyAlignment="1">
      <alignment horizontal="center"/>
    </xf>
    <xf numFmtId="3" fontId="24" fillId="0" borderId="23" xfId="0" applyNumberFormat="1" applyFont="1" applyBorder="1" applyAlignment="1">
      <alignment horizontal="center"/>
    </xf>
    <xf numFmtId="3" fontId="24" fillId="0" borderId="24" xfId="0" applyNumberFormat="1" applyFont="1" applyBorder="1" applyAlignment="1">
      <alignment horizontal="center"/>
    </xf>
    <xf numFmtId="164" fontId="24" fillId="0" borderId="19" xfId="42" applyNumberFormat="1" applyFont="1" applyBorder="1" applyAlignment="1">
      <alignment horizontal="center"/>
    </xf>
    <xf numFmtId="165" fontId="24" fillId="0" borderId="20" xfId="42" applyNumberFormat="1" applyFont="1" applyBorder="1" applyAlignment="1">
      <alignment horizontal="center"/>
    </xf>
    <xf numFmtId="165" fontId="24" fillId="0" borderId="21" xfId="42" applyNumberFormat="1" applyFont="1" applyBorder="1" applyAlignment="1">
      <alignment horizontal="center"/>
    </xf>
    <xf numFmtId="164" fontId="24" fillId="0" borderId="22" xfId="42" applyNumberFormat="1" applyFont="1" applyBorder="1" applyAlignment="1">
      <alignment horizontal="center"/>
    </xf>
    <xf numFmtId="165" fontId="24" fillId="0" borderId="23" xfId="42" applyNumberFormat="1" applyFont="1" applyBorder="1" applyAlignment="1">
      <alignment horizontal="center"/>
    </xf>
    <xf numFmtId="165" fontId="24" fillId="0" borderId="24" xfId="42" applyNumberFormat="1" applyFont="1" applyBorder="1" applyAlignment="1">
      <alignment horizontal="center"/>
    </xf>
    <xf numFmtId="3" fontId="24" fillId="0" borderId="49" xfId="0" applyNumberFormat="1" applyFont="1" applyBorder="1" applyAlignment="1">
      <alignment horizontal="center"/>
    </xf>
    <xf numFmtId="3" fontId="24" fillId="0" borderId="38" xfId="0" applyNumberFormat="1" applyFont="1" applyBorder="1" applyAlignment="1">
      <alignment horizontal="center"/>
    </xf>
    <xf numFmtId="3" fontId="25" fillId="0" borderId="50" xfId="0" applyNumberFormat="1" applyFont="1" applyBorder="1" applyAlignment="1">
      <alignment horizontal="center"/>
    </xf>
    <xf numFmtId="3" fontId="25" fillId="0" borderId="40" xfId="0" applyNumberFormat="1" applyFont="1" applyBorder="1" applyAlignment="1">
      <alignment horizontal="center"/>
    </xf>
    <xf numFmtId="0" fontId="13" fillId="0" borderId="26" xfId="0" applyFont="1" applyBorder="1" applyAlignment="1">
      <alignment horizontal="center" vertical="center" wrapText="1"/>
    </xf>
    <xf numFmtId="3" fontId="25" fillId="0" borderId="27" xfId="0" applyNumberFormat="1" applyFont="1" applyBorder="1" applyAlignment="1">
      <alignment horizontal="center"/>
    </xf>
    <xf numFmtId="3" fontId="13" fillId="0" borderId="26" xfId="0" applyNumberFormat="1"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3" fontId="13" fillId="0" borderId="53" xfId="0" applyNumberFormat="1"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3" fontId="13" fillId="0" borderId="21" xfId="0" applyNumberFormat="1" applyFont="1" applyBorder="1" applyAlignment="1">
      <alignment horizontal="center" vertical="center"/>
    </xf>
    <xf numFmtId="0" fontId="13" fillId="0" borderId="39" xfId="0" applyFont="1" applyBorder="1" applyAlignment="1">
      <alignment horizontal="center" vertical="center"/>
    </xf>
    <xf numFmtId="3" fontId="13" fillId="0" borderId="20"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55" xfId="0" applyFont="1" applyBorder="1" applyAlignment="1">
      <alignment horizontal="center"/>
    </xf>
    <xf numFmtId="0" fontId="18" fillId="0" borderId="54" xfId="0" applyFont="1" applyBorder="1" applyAlignment="1">
      <alignment horizontal="center"/>
    </xf>
    <xf numFmtId="0" fontId="18" fillId="0" borderId="56" xfId="0" applyFont="1" applyBorder="1" applyAlignment="1">
      <alignment horizontal="center"/>
    </xf>
    <xf numFmtId="3" fontId="13" fillId="0" borderId="55" xfId="0" applyNumberFormat="1" applyFont="1" applyBorder="1" applyAlignment="1">
      <alignment horizontal="center" vertical="center"/>
    </xf>
    <xf numFmtId="0" fontId="18" fillId="0" borderId="54" xfId="0" applyFont="1" applyBorder="1" applyAlignment="1">
      <alignment horizontal="center" vertical="center"/>
    </xf>
    <xf numFmtId="0" fontId="18" fillId="0" borderId="56" xfId="0" applyFont="1" applyBorder="1" applyAlignment="1">
      <alignment horizontal="center" vertical="center"/>
    </xf>
    <xf numFmtId="3" fontId="13" fillId="0" borderId="19" xfId="0" applyNumberFormat="1" applyFont="1" applyBorder="1" applyAlignment="1">
      <alignment horizontal="center" vertical="center"/>
    </xf>
    <xf numFmtId="0" fontId="13" fillId="0" borderId="57" xfId="0" applyFont="1" applyBorder="1" applyAlignment="1">
      <alignment horizontal="center" vertical="center"/>
    </xf>
    <xf numFmtId="3" fontId="13" fillId="0" borderId="55" xfId="0" applyNumberFormat="1" applyFont="1" applyBorder="1" applyAlignment="1">
      <alignment horizontal="center" vertical="center" wrapText="1"/>
    </xf>
    <xf numFmtId="0" fontId="13" fillId="0" borderId="56"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47" xfId="0" applyFont="1" applyBorder="1" applyAlignment="1">
      <alignment horizontal="center" vertical="center" wrapText="1"/>
    </xf>
    <xf numFmtId="3" fontId="13" fillId="0" borderId="58" xfId="0" applyNumberFormat="1" applyFont="1" applyBorder="1" applyAlignment="1">
      <alignment horizontal="center" vertical="center" wrapText="1"/>
    </xf>
    <xf numFmtId="3" fontId="13" fillId="0" borderId="51" xfId="0" applyNumberFormat="1" applyFont="1" applyBorder="1" applyAlignment="1">
      <alignment horizontal="center" vertical="center" wrapText="1"/>
    </xf>
    <xf numFmtId="0" fontId="18" fillId="0" borderId="56"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47" xfId="0" applyFont="1" applyBorder="1" applyAlignment="1">
      <alignment horizontal="center" vertical="center" wrapText="1"/>
    </xf>
    <xf numFmtId="3" fontId="13" fillId="0" borderId="56" xfId="0" applyNumberFormat="1" applyFont="1" applyBorder="1" applyAlignment="1">
      <alignment horizontal="center" vertical="center" wrapText="1"/>
    </xf>
    <xf numFmtId="3" fontId="13" fillId="0" borderId="60" xfId="0" applyNumberFormat="1" applyFont="1" applyFill="1" applyBorder="1" applyAlignment="1">
      <alignment horizontal="center" vertical="center" wrapText="1"/>
    </xf>
    <xf numFmtId="0" fontId="13" fillId="0" borderId="61" xfId="0" applyFont="1" applyBorder="1" applyAlignment="1">
      <alignment horizontal="center" vertical="center" wrapText="1"/>
    </xf>
    <xf numFmtId="3" fontId="13" fillId="0" borderId="19" xfId="0" applyNumberFormat="1" applyFont="1" applyBorder="1" applyAlignment="1">
      <alignment horizontal="center" vertical="center" wrapText="1"/>
    </xf>
    <xf numFmtId="0" fontId="18" fillId="0" borderId="13" xfId="0" applyFont="1" applyBorder="1" applyAlignment="1">
      <alignment horizontal="center" vertical="center" wrapText="1"/>
    </xf>
    <xf numFmtId="3" fontId="13" fillId="0" borderId="21" xfId="0" applyNumberFormat="1" applyFont="1" applyBorder="1" applyAlignment="1">
      <alignment horizontal="center" vertical="center" wrapText="1"/>
    </xf>
    <xf numFmtId="0" fontId="18" fillId="0" borderId="14" xfId="0" applyFont="1" applyBorder="1" applyAlignment="1">
      <alignment horizontal="center" vertical="center" wrapText="1"/>
    </xf>
    <xf numFmtId="3" fontId="13" fillId="0" borderId="53" xfId="0" applyNumberFormat="1" applyFont="1" applyFill="1" applyBorder="1" applyAlignment="1">
      <alignment horizontal="center" vertical="center" wrapText="1"/>
    </xf>
    <xf numFmtId="3" fontId="13" fillId="0" borderId="62" xfId="0" applyNumberFormat="1" applyFont="1" applyBorder="1" applyAlignment="1">
      <alignment horizontal="center" vertical="center" wrapText="1"/>
    </xf>
    <xf numFmtId="0" fontId="18" fillId="0" borderId="6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3" fontId="13" fillId="0" borderId="20" xfId="0" applyNumberFormat="1" applyFont="1" applyBorder="1" applyAlignment="1">
      <alignment horizontal="center" vertical="center" wrapText="1"/>
    </xf>
    <xf numFmtId="0" fontId="18" fillId="0" borderId="23" xfId="0" applyFont="1" applyBorder="1" applyAlignment="1">
      <alignment horizontal="center" vertical="center" wrapText="1"/>
    </xf>
    <xf numFmtId="3" fontId="19" fillId="0" borderId="26" xfId="0" applyNumberFormat="1" applyFont="1" applyBorder="1" applyAlignment="1">
      <alignment horizontal="center" vertical="center" wrapText="1"/>
    </xf>
    <xf numFmtId="0" fontId="19" fillId="0" borderId="51" xfId="0" applyFont="1" applyBorder="1" applyAlignment="1">
      <alignment horizontal="center" vertical="center" wrapText="1"/>
    </xf>
    <xf numFmtId="0" fontId="18" fillId="0" borderId="51" xfId="0" applyFont="1" applyBorder="1" applyAlignment="1">
      <alignment horizontal="center" vertical="center" wrapText="1"/>
    </xf>
    <xf numFmtId="3" fontId="13" fillId="0" borderId="41" xfId="0" applyNumberFormat="1" applyFont="1" applyBorder="1" applyAlignment="1">
      <alignment horizontal="center" vertical="center" wrapText="1"/>
    </xf>
    <xf numFmtId="0" fontId="13" fillId="0" borderId="4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55" xfId="0" applyFont="1" applyBorder="1" applyAlignment="1">
      <alignment horizontal="center" vertical="center" wrapText="1"/>
    </xf>
    <xf numFmtId="0" fontId="18" fillId="0" borderId="54" xfId="0" applyFont="1" applyBorder="1" applyAlignment="1">
      <alignment horizontal="center" vertical="center" wrapText="1"/>
    </xf>
    <xf numFmtId="3" fontId="13" fillId="0" borderId="41" xfId="0" applyNumberFormat="1" applyFont="1" applyBorder="1" applyAlignment="1">
      <alignment horizontal="center" vertical="center" wrapText="1" shrinkToFit="1"/>
    </xf>
    <xf numFmtId="0" fontId="18" fillId="0" borderId="46" xfId="0" applyFont="1" applyBorder="1" applyAlignment="1">
      <alignment horizontal="center" vertical="center" wrapText="1" shrinkToFit="1"/>
    </xf>
    <xf numFmtId="3" fontId="13" fillId="0" borderId="65"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4" fillId="0" borderId="59"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47" xfId="0" applyFont="1" applyBorder="1" applyAlignment="1">
      <alignment horizontal="center" vertical="center" wrapText="1"/>
    </xf>
    <xf numFmtId="3" fontId="13" fillId="0" borderId="60" xfId="0" applyNumberFormat="1" applyFont="1" applyBorder="1" applyAlignment="1">
      <alignment horizontal="center" vertical="center" wrapText="1"/>
    </xf>
    <xf numFmtId="0" fontId="18" fillId="0" borderId="61" xfId="0" applyFont="1" applyBorder="1" applyAlignment="1">
      <alignment horizontal="center" vertical="center" wrapText="1"/>
    </xf>
    <xf numFmtId="0" fontId="13" fillId="0" borderId="60" xfId="0" applyFont="1" applyBorder="1" applyAlignment="1">
      <alignment horizontal="center" vertical="center" wrapText="1"/>
    </xf>
    <xf numFmtId="0" fontId="18" fillId="0" borderId="48" xfId="0" applyFont="1" applyBorder="1" applyAlignment="1">
      <alignment/>
    </xf>
    <xf numFmtId="0" fontId="18" fillId="0" borderId="46" xfId="0" applyFont="1" applyBorder="1" applyAlignment="1">
      <alignment horizontal="center" vertical="center" wrapText="1"/>
    </xf>
    <xf numFmtId="0" fontId="18" fillId="0" borderId="51" xfId="0" applyFont="1" applyBorder="1" applyAlignment="1">
      <alignment/>
    </xf>
    <xf numFmtId="0" fontId="18" fillId="0" borderId="64" xfId="0" applyFont="1" applyBorder="1" applyAlignment="1">
      <alignment horizontal="center" vertical="center" wrapText="1"/>
    </xf>
    <xf numFmtId="0" fontId="18" fillId="0" borderId="64" xfId="0" applyFont="1" applyBorder="1" applyAlignment="1">
      <alignment horizontal="center" vertical="center" wrapText="1" shrinkToFit="1"/>
    </xf>
    <xf numFmtId="0" fontId="13" fillId="0" borderId="6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21</xdr:col>
      <xdr:colOff>28575</xdr:colOff>
      <xdr:row>9</xdr:row>
      <xdr:rowOff>0</xdr:rowOff>
    </xdr:to>
    <xdr:sp>
      <xdr:nvSpPr>
        <xdr:cNvPr id="1" name="Line 1"/>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2" name="Line 4"/>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3" name="Line 5"/>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4" name="Line 6"/>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5" name="Line 7"/>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6" name="Line 8"/>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7" name="Line 9"/>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8" name="Line 10"/>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xdr:row>
      <xdr:rowOff>19050</xdr:rowOff>
    </xdr:from>
    <xdr:to>
      <xdr:col>13</xdr:col>
      <xdr:colOff>3552825</xdr:colOff>
      <xdr:row>9</xdr:row>
      <xdr:rowOff>9525</xdr:rowOff>
    </xdr:to>
    <xdr:sp>
      <xdr:nvSpPr>
        <xdr:cNvPr id="1" name="Line 2"/>
        <xdr:cNvSpPr>
          <a:spLocks/>
        </xdr:cNvSpPr>
      </xdr:nvSpPr>
      <xdr:spPr>
        <a:xfrm flipH="1">
          <a:off x="12477750" y="1104900"/>
          <a:ext cx="4352925" cy="22479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xdr:row>
      <xdr:rowOff>19050</xdr:rowOff>
    </xdr:from>
    <xdr:to>
      <xdr:col>13</xdr:col>
      <xdr:colOff>3552825</xdr:colOff>
      <xdr:row>9</xdr:row>
      <xdr:rowOff>9525</xdr:rowOff>
    </xdr:to>
    <xdr:sp>
      <xdr:nvSpPr>
        <xdr:cNvPr id="2" name="Line 5"/>
        <xdr:cNvSpPr>
          <a:spLocks/>
        </xdr:cNvSpPr>
      </xdr:nvSpPr>
      <xdr:spPr>
        <a:xfrm flipH="1">
          <a:off x="12477750" y="1104900"/>
          <a:ext cx="4352925" cy="22479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xdr:row>
      <xdr:rowOff>9525</xdr:rowOff>
    </xdr:from>
    <xdr:to>
      <xdr:col>14</xdr:col>
      <xdr:colOff>9525</xdr:colOff>
      <xdr:row>9</xdr:row>
      <xdr:rowOff>9525</xdr:rowOff>
    </xdr:to>
    <xdr:sp>
      <xdr:nvSpPr>
        <xdr:cNvPr id="3" name="Line 7"/>
        <xdr:cNvSpPr>
          <a:spLocks/>
        </xdr:cNvSpPr>
      </xdr:nvSpPr>
      <xdr:spPr>
        <a:xfrm flipH="1">
          <a:off x="12477750" y="1095375"/>
          <a:ext cx="4381500" cy="2257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9525</xdr:rowOff>
    </xdr:from>
    <xdr:to>
      <xdr:col>15</xdr:col>
      <xdr:colOff>9525</xdr:colOff>
      <xdr:row>9</xdr:row>
      <xdr:rowOff>9525</xdr:rowOff>
    </xdr:to>
    <xdr:sp>
      <xdr:nvSpPr>
        <xdr:cNvPr id="1" name="Line 5"/>
        <xdr:cNvSpPr>
          <a:spLocks/>
        </xdr:cNvSpPr>
      </xdr:nvSpPr>
      <xdr:spPr>
        <a:xfrm flipH="1">
          <a:off x="12887325" y="1028700"/>
          <a:ext cx="4238625" cy="22098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9525</xdr:rowOff>
    </xdr:from>
    <xdr:to>
      <xdr:col>15</xdr:col>
      <xdr:colOff>9525</xdr:colOff>
      <xdr:row>9</xdr:row>
      <xdr:rowOff>9525</xdr:rowOff>
    </xdr:to>
    <xdr:sp>
      <xdr:nvSpPr>
        <xdr:cNvPr id="1" name="Line 7"/>
        <xdr:cNvSpPr>
          <a:spLocks/>
        </xdr:cNvSpPr>
      </xdr:nvSpPr>
      <xdr:spPr>
        <a:xfrm flipH="1">
          <a:off x="13020675" y="1028700"/>
          <a:ext cx="4343400" cy="20669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0</xdr:rowOff>
    </xdr:from>
    <xdr:to>
      <xdr:col>22</xdr:col>
      <xdr:colOff>28575</xdr:colOff>
      <xdr:row>9</xdr:row>
      <xdr:rowOff>0</xdr:rowOff>
    </xdr:to>
    <xdr:sp>
      <xdr:nvSpPr>
        <xdr:cNvPr id="1" name="Line 1"/>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2" name="Line 4"/>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3" name="Line 5"/>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4" name="Line 6"/>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5" name="Line 7"/>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6" name="Line 8"/>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7" name="Line 9"/>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8" name="Line 10"/>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0</xdr:rowOff>
    </xdr:from>
    <xdr:to>
      <xdr:col>22</xdr:col>
      <xdr:colOff>28575</xdr:colOff>
      <xdr:row>9</xdr:row>
      <xdr:rowOff>0</xdr:rowOff>
    </xdr:to>
    <xdr:sp>
      <xdr:nvSpPr>
        <xdr:cNvPr id="1" name="Line 1"/>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2" name="Line 5"/>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3" name="Line 6"/>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4" name="Line 7"/>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5" name="Line 8"/>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6" name="Line 9"/>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7" name="Line 10"/>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8" name="Line 11"/>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5</xdr:row>
      <xdr:rowOff>0</xdr:rowOff>
    </xdr:from>
    <xdr:to>
      <xdr:col>21</xdr:col>
      <xdr:colOff>0</xdr:colOff>
      <xdr:row>9</xdr:row>
      <xdr:rowOff>0</xdr:rowOff>
    </xdr:to>
    <xdr:sp>
      <xdr:nvSpPr>
        <xdr:cNvPr id="1" name="Line 2"/>
        <xdr:cNvSpPr>
          <a:spLocks/>
        </xdr:cNvSpPr>
      </xdr:nvSpPr>
      <xdr:spPr>
        <a:xfrm flipH="1">
          <a:off x="19259550" y="1209675"/>
          <a:ext cx="3838575" cy="25908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47625</xdr:colOff>
      <xdr:row>5</xdr:row>
      <xdr:rowOff>0</xdr:rowOff>
    </xdr:from>
    <xdr:to>
      <xdr:col>21</xdr:col>
      <xdr:colOff>0</xdr:colOff>
      <xdr:row>9</xdr:row>
      <xdr:rowOff>0</xdr:rowOff>
    </xdr:to>
    <xdr:sp>
      <xdr:nvSpPr>
        <xdr:cNvPr id="2" name="Line 5"/>
        <xdr:cNvSpPr>
          <a:spLocks/>
        </xdr:cNvSpPr>
      </xdr:nvSpPr>
      <xdr:spPr>
        <a:xfrm flipH="1">
          <a:off x="19259550" y="1209675"/>
          <a:ext cx="3838575" cy="25908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5</xdr:row>
      <xdr:rowOff>0</xdr:rowOff>
    </xdr:from>
    <xdr:to>
      <xdr:col>22</xdr:col>
      <xdr:colOff>0</xdr:colOff>
      <xdr:row>9</xdr:row>
      <xdr:rowOff>0</xdr:rowOff>
    </xdr:to>
    <xdr:sp>
      <xdr:nvSpPr>
        <xdr:cNvPr id="1" name="Line 1"/>
        <xdr:cNvSpPr>
          <a:spLocks/>
        </xdr:cNvSpPr>
      </xdr:nvSpPr>
      <xdr:spPr>
        <a:xfrm flipH="1">
          <a:off x="17526000" y="1228725"/>
          <a:ext cx="3943350" cy="24765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5</xdr:row>
      <xdr:rowOff>0</xdr:rowOff>
    </xdr:from>
    <xdr:to>
      <xdr:col>22</xdr:col>
      <xdr:colOff>0</xdr:colOff>
      <xdr:row>9</xdr:row>
      <xdr:rowOff>0</xdr:rowOff>
    </xdr:to>
    <xdr:sp>
      <xdr:nvSpPr>
        <xdr:cNvPr id="1" name="Line 1"/>
        <xdr:cNvSpPr>
          <a:spLocks/>
        </xdr:cNvSpPr>
      </xdr:nvSpPr>
      <xdr:spPr>
        <a:xfrm flipH="1">
          <a:off x="17716500" y="1228725"/>
          <a:ext cx="3829050" cy="26574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5</xdr:row>
      <xdr:rowOff>19050</xdr:rowOff>
    </xdr:from>
    <xdr:to>
      <xdr:col>12</xdr:col>
      <xdr:colOff>3895725</xdr:colOff>
      <xdr:row>7</xdr:row>
      <xdr:rowOff>0</xdr:rowOff>
    </xdr:to>
    <xdr:sp>
      <xdr:nvSpPr>
        <xdr:cNvPr id="1" name="Line 2"/>
        <xdr:cNvSpPr>
          <a:spLocks/>
        </xdr:cNvSpPr>
      </xdr:nvSpPr>
      <xdr:spPr>
        <a:xfrm flipH="1">
          <a:off x="11325225" y="1219200"/>
          <a:ext cx="4638675" cy="14859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1028700</xdr:colOff>
      <xdr:row>5</xdr:row>
      <xdr:rowOff>19050</xdr:rowOff>
    </xdr:from>
    <xdr:to>
      <xdr:col>14</xdr:col>
      <xdr:colOff>0</xdr:colOff>
      <xdr:row>7</xdr:row>
      <xdr:rowOff>9525</xdr:rowOff>
    </xdr:to>
    <xdr:sp>
      <xdr:nvSpPr>
        <xdr:cNvPr id="1" name="Line 1"/>
        <xdr:cNvSpPr>
          <a:spLocks/>
        </xdr:cNvSpPr>
      </xdr:nvSpPr>
      <xdr:spPr>
        <a:xfrm flipH="1">
          <a:off x="11772900" y="1181100"/>
          <a:ext cx="4733925" cy="15430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5</xdr:row>
      <xdr:rowOff>19050</xdr:rowOff>
    </xdr:from>
    <xdr:to>
      <xdr:col>13</xdr:col>
      <xdr:colOff>3895725</xdr:colOff>
      <xdr:row>6</xdr:row>
      <xdr:rowOff>1314450</xdr:rowOff>
    </xdr:to>
    <xdr:sp>
      <xdr:nvSpPr>
        <xdr:cNvPr id="1" name="Line 2"/>
        <xdr:cNvSpPr>
          <a:spLocks/>
        </xdr:cNvSpPr>
      </xdr:nvSpPr>
      <xdr:spPr>
        <a:xfrm flipH="1">
          <a:off x="11782425" y="1181100"/>
          <a:ext cx="4695825" cy="14573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HA%20files\NHA%2091\&#1601;&#1575;&#1740;&#1604;&#1607;&#1575;&#1740;%20&#1606;&#1607;&#1575;&#1740;&#1740;\88-90%20Tabl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1"/>
      <sheetName val="جدول 2"/>
      <sheetName val="جدول 3"/>
      <sheetName val="جدول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U29"/>
  <sheetViews>
    <sheetView tabSelected="1" zoomScalePageLayoutView="0" workbookViewId="0" topLeftCell="A1">
      <selection activeCell="C11" sqref="C11"/>
    </sheetView>
  </sheetViews>
  <sheetFormatPr defaultColWidth="9.140625" defaultRowHeight="12.75"/>
  <cols>
    <col min="1" max="1" width="20.7109375" style="0" customWidth="1"/>
    <col min="2" max="2" width="17.421875" style="0" customWidth="1"/>
    <col min="3" max="3" width="12.28125" style="0" customWidth="1"/>
    <col min="4" max="4" width="17.8515625" style="0" customWidth="1"/>
    <col min="5" max="5" width="11.7109375" style="0" customWidth="1"/>
    <col min="6" max="6" width="14.140625" style="0" customWidth="1"/>
    <col min="7" max="7" width="14.7109375" style="0" customWidth="1"/>
    <col min="8" max="8" width="16.8515625" style="0" customWidth="1"/>
    <col min="9" max="9" width="15.00390625" style="0" customWidth="1"/>
    <col min="10" max="10" width="14.57421875" style="0" customWidth="1"/>
    <col min="11" max="11" width="15.8515625" style="0" customWidth="1"/>
    <col min="12" max="12" width="15.7109375" style="0" customWidth="1"/>
    <col min="13" max="13" width="11.421875" style="0" customWidth="1"/>
    <col min="14" max="14" width="12.140625" style="0" customWidth="1"/>
    <col min="15" max="15" width="14.00390625" style="0" customWidth="1"/>
    <col min="16" max="16" width="15.57421875" style="0" customWidth="1"/>
    <col min="17" max="17" width="14.00390625" style="0" customWidth="1"/>
    <col min="18" max="18" width="16.140625" style="0" customWidth="1"/>
    <col min="19" max="19" width="14.28125" style="0" customWidth="1"/>
    <col min="20" max="20" width="12.7109375" style="0" customWidth="1"/>
    <col min="21" max="21" width="58.140625" style="0" customWidth="1"/>
  </cols>
  <sheetData>
    <row r="4" spans="2:21" ht="27.75">
      <c r="B4" s="114" t="s">
        <v>0</v>
      </c>
      <c r="C4" s="17"/>
      <c r="D4" s="17"/>
      <c r="E4" s="17"/>
      <c r="F4" s="17"/>
      <c r="G4" s="17"/>
      <c r="H4" s="17"/>
      <c r="I4" s="17"/>
      <c r="J4" s="17"/>
      <c r="K4" s="17"/>
      <c r="L4" s="17"/>
      <c r="M4" s="17"/>
      <c r="N4" s="17"/>
      <c r="O4" s="17"/>
      <c r="P4" s="17"/>
      <c r="Q4" s="17"/>
      <c r="R4" s="17"/>
      <c r="S4" s="17"/>
      <c r="T4" s="18"/>
      <c r="U4" s="111" t="s">
        <v>154</v>
      </c>
    </row>
    <row r="5" spans="2:21" ht="28.5" thickBot="1">
      <c r="B5" s="115">
        <v>1390</v>
      </c>
      <c r="C5" s="20"/>
      <c r="D5" s="20"/>
      <c r="E5" s="20"/>
      <c r="F5" s="21"/>
      <c r="G5" s="21"/>
      <c r="H5" s="21"/>
      <c r="I5" s="21"/>
      <c r="J5" s="22"/>
      <c r="K5" s="22"/>
      <c r="L5" s="22"/>
      <c r="M5" s="22"/>
      <c r="N5" s="22"/>
      <c r="O5" s="22"/>
      <c r="P5" s="22"/>
      <c r="Q5" s="22"/>
      <c r="R5" s="22"/>
      <c r="S5" s="22"/>
      <c r="T5" s="19"/>
      <c r="U5" s="20"/>
    </row>
    <row r="6" spans="2:21" ht="34.5" customHeight="1" thickBot="1">
      <c r="B6" s="131" t="s">
        <v>1</v>
      </c>
      <c r="C6" s="131" t="s">
        <v>2</v>
      </c>
      <c r="D6" s="141" t="s">
        <v>3</v>
      </c>
      <c r="E6" s="142"/>
      <c r="F6" s="142"/>
      <c r="G6" s="142"/>
      <c r="H6" s="142"/>
      <c r="I6" s="142"/>
      <c r="J6" s="143"/>
      <c r="K6" s="134" t="s">
        <v>4</v>
      </c>
      <c r="L6" s="135"/>
      <c r="M6" s="136"/>
      <c r="N6" s="136"/>
      <c r="O6" s="136"/>
      <c r="P6" s="136"/>
      <c r="Q6" s="136"/>
      <c r="R6" s="136"/>
      <c r="S6" s="136"/>
      <c r="T6" s="149" t="s">
        <v>5</v>
      </c>
      <c r="U6" s="150"/>
    </row>
    <row r="7" spans="2:21" ht="43.5" customHeight="1" thickBot="1">
      <c r="B7" s="132"/>
      <c r="C7" s="133"/>
      <c r="D7" s="144" t="s">
        <v>139</v>
      </c>
      <c r="E7" s="145"/>
      <c r="F7" s="146"/>
      <c r="G7" s="131" t="s">
        <v>6</v>
      </c>
      <c r="H7" s="131" t="s">
        <v>7</v>
      </c>
      <c r="I7" s="149" t="s">
        <v>8</v>
      </c>
      <c r="J7" s="156"/>
      <c r="K7" s="149" t="s">
        <v>9</v>
      </c>
      <c r="L7" s="159"/>
      <c r="M7" s="160" t="s">
        <v>10</v>
      </c>
      <c r="N7" s="135"/>
      <c r="O7" s="135"/>
      <c r="P7" s="135"/>
      <c r="Q7" s="135"/>
      <c r="R7" s="135"/>
      <c r="S7" s="161"/>
      <c r="T7" s="133"/>
      <c r="U7" s="151"/>
    </row>
    <row r="8" spans="2:21" ht="28.5" customHeight="1" thickBot="1">
      <c r="B8" s="132"/>
      <c r="C8" s="133"/>
      <c r="D8" s="147" t="s">
        <v>142</v>
      </c>
      <c r="E8" s="139" t="s">
        <v>140</v>
      </c>
      <c r="F8" s="137" t="s">
        <v>11</v>
      </c>
      <c r="G8" s="154"/>
      <c r="H8" s="155"/>
      <c r="I8" s="157"/>
      <c r="J8" s="158"/>
      <c r="K8" s="162" t="s">
        <v>12</v>
      </c>
      <c r="L8" s="164" t="s">
        <v>13</v>
      </c>
      <c r="M8" s="159" t="s">
        <v>144</v>
      </c>
      <c r="N8" s="160" t="s">
        <v>14</v>
      </c>
      <c r="O8" s="166"/>
      <c r="P8" s="135"/>
      <c r="Q8" s="135"/>
      <c r="R8" s="135"/>
      <c r="S8" s="161"/>
      <c r="T8" s="133"/>
      <c r="U8" s="151"/>
    </row>
    <row r="9" spans="2:21" ht="94.5" customHeight="1" thickBot="1">
      <c r="B9" s="132"/>
      <c r="C9" s="133"/>
      <c r="D9" s="148"/>
      <c r="E9" s="140"/>
      <c r="F9" s="138"/>
      <c r="G9" s="151"/>
      <c r="H9" s="133"/>
      <c r="I9" s="76" t="s">
        <v>15</v>
      </c>
      <c r="J9" s="77" t="s">
        <v>16</v>
      </c>
      <c r="K9" s="163"/>
      <c r="L9" s="165"/>
      <c r="M9" s="151"/>
      <c r="N9" s="78" t="s">
        <v>17</v>
      </c>
      <c r="O9" s="79" t="s">
        <v>18</v>
      </c>
      <c r="P9" s="80" t="s">
        <v>152</v>
      </c>
      <c r="Q9" s="80" t="s">
        <v>19</v>
      </c>
      <c r="R9" s="80" t="s">
        <v>20</v>
      </c>
      <c r="S9" s="81" t="s">
        <v>21</v>
      </c>
      <c r="T9" s="152"/>
      <c r="U9" s="153"/>
    </row>
    <row r="10" spans="2:21" ht="32.25" customHeight="1" thickBot="1">
      <c r="B10" s="82"/>
      <c r="C10" s="83" t="s">
        <v>22</v>
      </c>
      <c r="D10" s="83" t="s">
        <v>143</v>
      </c>
      <c r="E10" s="83" t="s">
        <v>130</v>
      </c>
      <c r="F10" s="83" t="s">
        <v>23</v>
      </c>
      <c r="G10" s="83" t="s">
        <v>24</v>
      </c>
      <c r="H10" s="83" t="s">
        <v>25</v>
      </c>
      <c r="I10" s="44" t="s">
        <v>26</v>
      </c>
      <c r="J10" s="44" t="s">
        <v>27</v>
      </c>
      <c r="K10" s="44" t="s">
        <v>28</v>
      </c>
      <c r="L10" s="44" t="s">
        <v>29</v>
      </c>
      <c r="M10" s="83" t="s">
        <v>30</v>
      </c>
      <c r="N10" s="84" t="s">
        <v>141</v>
      </c>
      <c r="O10" s="84" t="s">
        <v>31</v>
      </c>
      <c r="P10" s="84" t="s">
        <v>32</v>
      </c>
      <c r="Q10" s="84" t="s">
        <v>33</v>
      </c>
      <c r="R10" s="84" t="s">
        <v>34</v>
      </c>
      <c r="S10" s="85" t="s">
        <v>35</v>
      </c>
      <c r="T10" s="86" t="s">
        <v>145</v>
      </c>
      <c r="U10" s="87" t="s">
        <v>36</v>
      </c>
    </row>
    <row r="11" spans="2:21" ht="34.5" thickBot="1">
      <c r="B11" s="45">
        <f aca="true" t="shared" si="0" ref="B11:B18">SUM(C11:S11)</f>
        <v>280540248.06826544</v>
      </c>
      <c r="C11" s="46">
        <v>0</v>
      </c>
      <c r="D11" s="46">
        <v>3378.374411</v>
      </c>
      <c r="E11" s="46">
        <v>0</v>
      </c>
      <c r="F11" s="46">
        <v>0</v>
      </c>
      <c r="G11" s="46">
        <v>157853.35342864494</v>
      </c>
      <c r="H11" s="46">
        <v>164030427.06153896</v>
      </c>
      <c r="I11" s="46">
        <v>4197932.741096161</v>
      </c>
      <c r="J11" s="46">
        <v>5860093.896873986</v>
      </c>
      <c r="K11" s="46">
        <v>28297831.132966705</v>
      </c>
      <c r="L11" s="46">
        <v>19259486.848456096</v>
      </c>
      <c r="M11" s="46">
        <v>393225.9247694288</v>
      </c>
      <c r="N11" s="46">
        <v>296653.7555037736</v>
      </c>
      <c r="O11" s="46">
        <v>2909370.790794949</v>
      </c>
      <c r="P11" s="46">
        <v>6561119.254222454</v>
      </c>
      <c r="Q11" s="46">
        <v>4295353.2838761825</v>
      </c>
      <c r="R11" s="46">
        <v>43573014.54191446</v>
      </c>
      <c r="S11" s="46">
        <v>704507.1084126187</v>
      </c>
      <c r="T11" s="10" t="s">
        <v>37</v>
      </c>
      <c r="U11" s="96" t="s">
        <v>38</v>
      </c>
    </row>
    <row r="12" spans="2:21" ht="34.5" thickBot="1">
      <c r="B12" s="49">
        <f t="shared" si="0"/>
        <v>5733856.605511629</v>
      </c>
      <c r="C12" s="46">
        <v>0</v>
      </c>
      <c r="D12" s="46">
        <v>0</v>
      </c>
      <c r="E12" s="46">
        <v>0</v>
      </c>
      <c r="F12" s="46">
        <v>0</v>
      </c>
      <c r="G12" s="46">
        <v>0</v>
      </c>
      <c r="H12" s="46">
        <v>1816655.931561001</v>
      </c>
      <c r="I12" s="46">
        <v>4815.528299862143</v>
      </c>
      <c r="J12" s="46">
        <v>11.029299139747616</v>
      </c>
      <c r="K12" s="46">
        <v>192964.32075701942</v>
      </c>
      <c r="L12" s="46">
        <v>114937.823203</v>
      </c>
      <c r="M12" s="46">
        <v>357.6886356</v>
      </c>
      <c r="N12" s="46">
        <v>0</v>
      </c>
      <c r="O12" s="46">
        <v>0</v>
      </c>
      <c r="P12" s="46">
        <v>3531200.059645765</v>
      </c>
      <c r="Q12" s="46">
        <v>65368.31620405467</v>
      </c>
      <c r="R12" s="46">
        <v>7545.907906187735</v>
      </c>
      <c r="S12" s="46">
        <v>0</v>
      </c>
      <c r="T12" s="4" t="s">
        <v>39</v>
      </c>
      <c r="U12" s="97" t="s">
        <v>40</v>
      </c>
    </row>
    <row r="13" spans="2:21" ht="34.5" thickBot="1">
      <c r="B13" s="49">
        <f t="shared" si="0"/>
        <v>1556407.7567638922</v>
      </c>
      <c r="C13" s="46">
        <v>0</v>
      </c>
      <c r="D13" s="46">
        <v>0</v>
      </c>
      <c r="E13" s="46">
        <v>0</v>
      </c>
      <c r="F13" s="46">
        <v>0</v>
      </c>
      <c r="G13" s="46">
        <v>325485.55045399163</v>
      </c>
      <c r="H13" s="46">
        <v>1230484.20878089</v>
      </c>
      <c r="I13" s="46">
        <v>0</v>
      </c>
      <c r="J13" s="46">
        <v>437.9975290104167</v>
      </c>
      <c r="K13" s="46">
        <v>0</v>
      </c>
      <c r="L13" s="46">
        <v>0</v>
      </c>
      <c r="M13" s="46">
        <v>0</v>
      </c>
      <c r="N13" s="46">
        <v>0</v>
      </c>
      <c r="O13" s="46">
        <v>0</v>
      </c>
      <c r="P13" s="46">
        <v>0</v>
      </c>
      <c r="Q13" s="46">
        <v>0</v>
      </c>
      <c r="R13" s="46">
        <v>0</v>
      </c>
      <c r="S13" s="46">
        <v>0</v>
      </c>
      <c r="T13" s="4" t="s">
        <v>41</v>
      </c>
      <c r="U13" s="97" t="s">
        <v>42</v>
      </c>
    </row>
    <row r="14" spans="2:21" ht="34.5" thickBot="1">
      <c r="B14" s="49">
        <f t="shared" si="0"/>
        <v>33802741.17168864</v>
      </c>
      <c r="C14" s="46">
        <v>0</v>
      </c>
      <c r="D14" s="46">
        <v>0</v>
      </c>
      <c r="E14" s="46">
        <v>0</v>
      </c>
      <c r="F14" s="46">
        <v>0</v>
      </c>
      <c r="G14" s="46">
        <v>0</v>
      </c>
      <c r="H14" s="46">
        <v>22111506.260095693</v>
      </c>
      <c r="I14" s="46">
        <v>683050.8344142548</v>
      </c>
      <c r="J14" s="46">
        <v>1932229.6524189385</v>
      </c>
      <c r="K14" s="46">
        <v>3275029.559395823</v>
      </c>
      <c r="L14" s="46">
        <v>1990095.5662679563</v>
      </c>
      <c r="M14" s="46">
        <v>22929.35122841</v>
      </c>
      <c r="N14" s="46">
        <v>0</v>
      </c>
      <c r="O14" s="46">
        <v>880165.6403110162</v>
      </c>
      <c r="P14" s="46">
        <v>65220.23046499551</v>
      </c>
      <c r="Q14" s="46">
        <v>678232.823236663</v>
      </c>
      <c r="R14" s="46">
        <v>1881783.088153119</v>
      </c>
      <c r="S14" s="46">
        <v>282498.16570176714</v>
      </c>
      <c r="T14" s="4" t="s">
        <v>43</v>
      </c>
      <c r="U14" s="97" t="s">
        <v>44</v>
      </c>
    </row>
    <row r="15" spans="2:21" ht="36" customHeight="1" thickBot="1">
      <c r="B15" s="49">
        <f t="shared" si="0"/>
        <v>68717979.93899834</v>
      </c>
      <c r="C15" s="46">
        <v>0</v>
      </c>
      <c r="D15" s="46">
        <v>0</v>
      </c>
      <c r="E15" s="46">
        <v>0</v>
      </c>
      <c r="F15" s="46">
        <v>0</v>
      </c>
      <c r="G15" s="46">
        <v>0</v>
      </c>
      <c r="H15" s="46">
        <v>52552255.59218839</v>
      </c>
      <c r="I15" s="46">
        <v>14467.796628760942</v>
      </c>
      <c r="J15" s="46">
        <v>909983.3451768215</v>
      </c>
      <c r="K15" s="46">
        <v>6316979.090212458</v>
      </c>
      <c r="L15" s="46">
        <v>4728661.006893736</v>
      </c>
      <c r="M15" s="46">
        <v>38310.60635556</v>
      </c>
      <c r="N15" s="46">
        <v>34549.950850314955</v>
      </c>
      <c r="O15" s="46">
        <v>154820.5688940347</v>
      </c>
      <c r="P15" s="46">
        <v>1688072.7886190938</v>
      </c>
      <c r="Q15" s="46">
        <v>1198500.4300498923</v>
      </c>
      <c r="R15" s="46">
        <v>1081378.7631292865</v>
      </c>
      <c r="S15" s="46">
        <v>0</v>
      </c>
      <c r="T15" s="4" t="s">
        <v>45</v>
      </c>
      <c r="U15" s="97" t="s">
        <v>46</v>
      </c>
    </row>
    <row r="16" spans="2:21" ht="34.5" thickBot="1">
      <c r="B16" s="49">
        <f t="shared" si="0"/>
        <v>21770120.281412758</v>
      </c>
      <c r="C16" s="46">
        <v>15863.916674339998</v>
      </c>
      <c r="D16" s="46">
        <v>19276316.63</v>
      </c>
      <c r="E16" s="46">
        <v>0</v>
      </c>
      <c r="F16" s="46">
        <v>0</v>
      </c>
      <c r="G16" s="46">
        <v>0</v>
      </c>
      <c r="H16" s="46">
        <v>142354.75876850824</v>
      </c>
      <c r="I16" s="46">
        <v>0</v>
      </c>
      <c r="J16" s="46">
        <v>0</v>
      </c>
      <c r="K16" s="46">
        <v>0</v>
      </c>
      <c r="L16" s="46">
        <v>0</v>
      </c>
      <c r="M16" s="46">
        <v>0</v>
      </c>
      <c r="N16" s="46">
        <v>0</v>
      </c>
      <c r="O16" s="46">
        <v>0</v>
      </c>
      <c r="P16" s="46">
        <v>2008380.3472511813</v>
      </c>
      <c r="Q16" s="46">
        <v>0</v>
      </c>
      <c r="R16" s="46">
        <v>327204.628718731</v>
      </c>
      <c r="S16" s="46">
        <v>0</v>
      </c>
      <c r="T16" s="4" t="s">
        <v>47</v>
      </c>
      <c r="U16" s="97" t="s">
        <v>48</v>
      </c>
    </row>
    <row r="17" spans="2:21" ht="34.5" thickBot="1">
      <c r="B17" s="49">
        <f t="shared" si="0"/>
        <v>3545277.2414893275</v>
      </c>
      <c r="C17" s="46">
        <v>0</v>
      </c>
      <c r="D17" s="46">
        <v>130360.25563</v>
      </c>
      <c r="E17" s="46">
        <v>0</v>
      </c>
      <c r="F17" s="46">
        <v>0</v>
      </c>
      <c r="G17" s="46">
        <v>0</v>
      </c>
      <c r="H17" s="46">
        <v>0</v>
      </c>
      <c r="I17" s="46">
        <v>0</v>
      </c>
      <c r="J17" s="46">
        <v>0</v>
      </c>
      <c r="K17" s="46">
        <v>777987</v>
      </c>
      <c r="L17" s="46">
        <v>0</v>
      </c>
      <c r="M17" s="46">
        <v>26590.856575</v>
      </c>
      <c r="N17" s="46">
        <v>0</v>
      </c>
      <c r="O17" s="46">
        <v>0</v>
      </c>
      <c r="P17" s="46">
        <v>143580.49885483275</v>
      </c>
      <c r="Q17" s="46">
        <v>302242.54590607225</v>
      </c>
      <c r="R17" s="46">
        <v>2140636.5882753227</v>
      </c>
      <c r="S17" s="46">
        <v>23879.496248100135</v>
      </c>
      <c r="T17" s="4" t="s">
        <v>49</v>
      </c>
      <c r="U17" s="97" t="s">
        <v>50</v>
      </c>
    </row>
    <row r="18" spans="2:21" ht="33.75">
      <c r="B18" s="49">
        <f t="shared" si="0"/>
        <v>4843158.408656817</v>
      </c>
      <c r="C18" s="46">
        <v>0</v>
      </c>
      <c r="D18" s="46">
        <v>0</v>
      </c>
      <c r="E18" s="46">
        <v>0</v>
      </c>
      <c r="F18" s="46">
        <v>3509481.230393753</v>
      </c>
      <c r="G18" s="46">
        <v>0</v>
      </c>
      <c r="H18" s="46">
        <v>0</v>
      </c>
      <c r="I18" s="46">
        <v>1327933.0995609611</v>
      </c>
      <c r="J18" s="46">
        <v>5744.0787021035085</v>
      </c>
      <c r="K18" s="46">
        <v>0</v>
      </c>
      <c r="L18" s="46">
        <v>0</v>
      </c>
      <c r="M18" s="46">
        <v>0</v>
      </c>
      <c r="N18" s="46">
        <v>0</v>
      </c>
      <c r="O18" s="46">
        <v>0</v>
      </c>
      <c r="P18" s="46">
        <v>0</v>
      </c>
      <c r="Q18" s="46">
        <v>0</v>
      </c>
      <c r="R18" s="46">
        <v>0</v>
      </c>
      <c r="S18" s="46">
        <v>0</v>
      </c>
      <c r="T18" s="4" t="s">
        <v>51</v>
      </c>
      <c r="U18" s="97" t="s">
        <v>73</v>
      </c>
    </row>
    <row r="19" spans="1:21" ht="34.5" thickBot="1">
      <c r="A19" s="16"/>
      <c r="B19" s="49">
        <f>SUM(C19:S19)</f>
        <v>420509789.4727868</v>
      </c>
      <c r="C19" s="50">
        <f>SUM(C11:C18)</f>
        <v>15863.916674339998</v>
      </c>
      <c r="D19" s="50">
        <f>SUM(D11:D18)</f>
        <v>19410055.260041002</v>
      </c>
      <c r="E19" s="50"/>
      <c r="F19" s="50">
        <f>SUM(F11:F18)</f>
        <v>3509481.230393753</v>
      </c>
      <c r="G19" s="50">
        <f>SUM(G11:G18)</f>
        <v>483338.9038826366</v>
      </c>
      <c r="H19" s="50">
        <f>SUM(H11:H18)</f>
        <v>241883683.81293342</v>
      </c>
      <c r="I19" s="50">
        <f aca="true" t="shared" si="1" ref="I19:S19">SUM(I11:I18)</f>
        <v>6228200.000000001</v>
      </c>
      <c r="J19" s="50">
        <f t="shared" si="1"/>
        <v>8708500</v>
      </c>
      <c r="K19" s="50">
        <f t="shared" si="1"/>
        <v>38860791.103332005</v>
      </c>
      <c r="L19" s="50">
        <f t="shared" si="1"/>
        <v>26093181.24482079</v>
      </c>
      <c r="M19" s="50">
        <f t="shared" si="1"/>
        <v>481414.42756399873</v>
      </c>
      <c r="N19" s="50">
        <f t="shared" si="1"/>
        <v>331203.7063540885</v>
      </c>
      <c r="O19" s="50">
        <f t="shared" si="1"/>
        <v>3944357</v>
      </c>
      <c r="P19" s="51">
        <f t="shared" si="1"/>
        <v>13997573.17905832</v>
      </c>
      <c r="Q19" s="50">
        <f t="shared" si="1"/>
        <v>6539697.399272865</v>
      </c>
      <c r="R19" s="50">
        <f t="shared" si="1"/>
        <v>49011563.51809711</v>
      </c>
      <c r="S19" s="52">
        <f t="shared" si="1"/>
        <v>1010884.7703624861</v>
      </c>
      <c r="T19" s="32" t="s">
        <v>52</v>
      </c>
      <c r="U19" s="98" t="s">
        <v>53</v>
      </c>
    </row>
    <row r="20" spans="2:21" ht="38.25" customHeight="1">
      <c r="B20" s="49">
        <f>SUM(C20:S20)</f>
        <v>11199645.782210916</v>
      </c>
      <c r="C20" s="46">
        <v>0</v>
      </c>
      <c r="D20" s="46">
        <v>21132.318258</v>
      </c>
      <c r="E20" s="46">
        <v>0</v>
      </c>
      <c r="F20" s="46">
        <v>0</v>
      </c>
      <c r="G20" s="46">
        <v>35193.124684998234</v>
      </c>
      <c r="H20" s="46">
        <v>0</v>
      </c>
      <c r="I20" s="46">
        <v>0</v>
      </c>
      <c r="J20" s="46">
        <v>0</v>
      </c>
      <c r="K20" s="46">
        <v>363244.92201</v>
      </c>
      <c r="L20" s="46">
        <v>29353.240121</v>
      </c>
      <c r="M20" s="46">
        <v>13323.246738</v>
      </c>
      <c r="N20" s="46">
        <v>2396.093413</v>
      </c>
      <c r="O20" s="46">
        <v>22658</v>
      </c>
      <c r="P20" s="46">
        <v>6012818.210901001</v>
      </c>
      <c r="Q20" s="46">
        <v>3018.326825</v>
      </c>
      <c r="R20" s="46">
        <v>4395998.595579918</v>
      </c>
      <c r="S20" s="46">
        <v>300509.70368000004</v>
      </c>
      <c r="T20" s="4" t="s">
        <v>54</v>
      </c>
      <c r="U20" s="97" t="s">
        <v>55</v>
      </c>
    </row>
    <row r="21" spans="2:21" ht="34.5" thickBot="1">
      <c r="B21" s="49">
        <f>SUM(C21:S21)</f>
        <v>431709435.2549977</v>
      </c>
      <c r="C21" s="50">
        <f>C19+C20</f>
        <v>15863.916674339998</v>
      </c>
      <c r="D21" s="50">
        <f>D19+D20</f>
        <v>19431187.578299</v>
      </c>
      <c r="E21" s="50"/>
      <c r="F21" s="50">
        <f>F19+F20</f>
        <v>3509481.230393753</v>
      </c>
      <c r="G21" s="50">
        <f>G19+G20</f>
        <v>518532.0285676348</v>
      </c>
      <c r="H21" s="50">
        <f>H19+H20</f>
        <v>241883683.81293342</v>
      </c>
      <c r="I21" s="50">
        <f aca="true" t="shared" si="2" ref="I21:S21">I19+I20</f>
        <v>6228200.000000001</v>
      </c>
      <c r="J21" s="50">
        <f t="shared" si="2"/>
        <v>8708500</v>
      </c>
      <c r="K21" s="50">
        <f t="shared" si="2"/>
        <v>39224036.025342</v>
      </c>
      <c r="L21" s="50">
        <f t="shared" si="2"/>
        <v>26122534.484941788</v>
      </c>
      <c r="M21" s="50">
        <f t="shared" si="2"/>
        <v>494737.67430199875</v>
      </c>
      <c r="N21" s="50">
        <f t="shared" si="2"/>
        <v>333599.7997670885</v>
      </c>
      <c r="O21" s="50">
        <f t="shared" si="2"/>
        <v>3967015</v>
      </c>
      <c r="P21" s="51">
        <f t="shared" si="2"/>
        <v>20010391.38995932</v>
      </c>
      <c r="Q21" s="50">
        <f t="shared" si="2"/>
        <v>6542715.726097865</v>
      </c>
      <c r="R21" s="50">
        <f t="shared" si="2"/>
        <v>53407562.113677025</v>
      </c>
      <c r="S21" s="52">
        <f t="shared" si="2"/>
        <v>1311394.4740424862</v>
      </c>
      <c r="T21" s="32" t="s">
        <v>56</v>
      </c>
      <c r="U21" s="98" t="s">
        <v>57</v>
      </c>
    </row>
    <row r="22" spans="2:21" ht="34.5" thickBot="1">
      <c r="B22" s="49">
        <f aca="true" t="shared" si="3" ref="B22:B28">SUM(C22:S22)</f>
        <v>13937069.304654878</v>
      </c>
      <c r="C22" s="46">
        <v>4664.825824680001</v>
      </c>
      <c r="D22" s="46">
        <v>0</v>
      </c>
      <c r="E22" s="46">
        <v>0</v>
      </c>
      <c r="F22" s="46">
        <v>0</v>
      </c>
      <c r="G22" s="46">
        <v>0</v>
      </c>
      <c r="H22" s="46">
        <v>2654744.818568165</v>
      </c>
      <c r="I22" s="46">
        <v>0</v>
      </c>
      <c r="J22" s="46">
        <v>0</v>
      </c>
      <c r="K22" s="46">
        <v>0</v>
      </c>
      <c r="L22" s="46">
        <v>0</v>
      </c>
      <c r="M22" s="46">
        <v>0</v>
      </c>
      <c r="N22" s="46">
        <v>0</v>
      </c>
      <c r="O22" s="46">
        <v>0</v>
      </c>
      <c r="P22" s="46">
        <v>263068.2259245099</v>
      </c>
      <c r="Q22" s="46">
        <v>0</v>
      </c>
      <c r="R22" s="46">
        <v>10637258.205477376</v>
      </c>
      <c r="S22" s="46">
        <v>377333.2288601464</v>
      </c>
      <c r="T22" s="4" t="s">
        <v>58</v>
      </c>
      <c r="U22" s="97" t="s">
        <v>146</v>
      </c>
    </row>
    <row r="23" spans="2:21" ht="34.5" thickBot="1">
      <c r="B23" s="49">
        <f t="shared" si="3"/>
        <v>1648073.065609399</v>
      </c>
      <c r="C23" s="46">
        <v>1148.58564408</v>
      </c>
      <c r="D23" s="46">
        <v>0</v>
      </c>
      <c r="E23" s="46">
        <v>30722.362641380838</v>
      </c>
      <c r="F23" s="46">
        <v>0</v>
      </c>
      <c r="G23" s="46">
        <v>0</v>
      </c>
      <c r="H23" s="46">
        <v>0</v>
      </c>
      <c r="I23" s="46">
        <v>0</v>
      </c>
      <c r="J23" s="46">
        <v>0</v>
      </c>
      <c r="K23" s="46">
        <v>0</v>
      </c>
      <c r="L23" s="46">
        <v>0</v>
      </c>
      <c r="M23" s="46">
        <v>0</v>
      </c>
      <c r="N23" s="46">
        <v>0</v>
      </c>
      <c r="O23" s="46">
        <v>0</v>
      </c>
      <c r="P23" s="46">
        <v>532050.9195178743</v>
      </c>
      <c r="Q23" s="46">
        <v>0</v>
      </c>
      <c r="R23" s="46">
        <v>1039292.5535978652</v>
      </c>
      <c r="S23" s="46">
        <v>44858.64420819871</v>
      </c>
      <c r="T23" s="4" t="s">
        <v>59</v>
      </c>
      <c r="U23" s="97" t="s">
        <v>60</v>
      </c>
    </row>
    <row r="24" spans="2:21" ht="34.5" thickBot="1">
      <c r="B24" s="49">
        <f t="shared" si="3"/>
        <v>1837777.054532249</v>
      </c>
      <c r="C24" s="46">
        <v>0</v>
      </c>
      <c r="D24" s="46">
        <v>326.6796383363934</v>
      </c>
      <c r="E24" s="46">
        <v>0</v>
      </c>
      <c r="F24" s="46">
        <v>0</v>
      </c>
      <c r="G24" s="46">
        <v>0</v>
      </c>
      <c r="H24" s="46">
        <v>0</v>
      </c>
      <c r="I24" s="46">
        <v>0</v>
      </c>
      <c r="J24" s="46">
        <v>0</v>
      </c>
      <c r="K24" s="46">
        <v>0</v>
      </c>
      <c r="L24" s="46">
        <v>0</v>
      </c>
      <c r="M24" s="46">
        <v>241.194</v>
      </c>
      <c r="N24" s="46">
        <v>10.903498</v>
      </c>
      <c r="O24" s="46">
        <v>0</v>
      </c>
      <c r="P24" s="46">
        <v>1821003.7118000002</v>
      </c>
      <c r="Q24" s="46">
        <v>0</v>
      </c>
      <c r="R24" s="46">
        <v>15933.547595912594</v>
      </c>
      <c r="S24" s="46">
        <v>261.018</v>
      </c>
      <c r="T24" s="4" t="s">
        <v>61</v>
      </c>
      <c r="U24" s="97" t="s">
        <v>62</v>
      </c>
    </row>
    <row r="25" spans="2:21" ht="34.5" thickBot="1">
      <c r="B25" s="49">
        <f t="shared" si="3"/>
        <v>2515526.2235090863</v>
      </c>
      <c r="C25" s="46">
        <v>0</v>
      </c>
      <c r="D25" s="46">
        <v>0</v>
      </c>
      <c r="E25" s="46">
        <v>0</v>
      </c>
      <c r="F25" s="46">
        <v>0</v>
      </c>
      <c r="G25" s="46">
        <v>0</v>
      </c>
      <c r="H25" s="46">
        <v>0</v>
      </c>
      <c r="I25" s="46">
        <v>0</v>
      </c>
      <c r="J25" s="46">
        <v>0</v>
      </c>
      <c r="K25" s="46">
        <v>0</v>
      </c>
      <c r="L25" s="46">
        <v>0</v>
      </c>
      <c r="M25" s="46">
        <v>3525</v>
      </c>
      <c r="N25" s="46">
        <v>11220.803286911494</v>
      </c>
      <c r="O25" s="46">
        <v>0</v>
      </c>
      <c r="P25" s="46">
        <v>249470.6760802</v>
      </c>
      <c r="Q25" s="46">
        <v>0</v>
      </c>
      <c r="R25" s="46">
        <v>2251309.744141975</v>
      </c>
      <c r="S25" s="46">
        <v>0</v>
      </c>
      <c r="T25" s="4" t="s">
        <v>63</v>
      </c>
      <c r="U25" s="97" t="s">
        <v>64</v>
      </c>
    </row>
    <row r="26" spans="2:21" ht="34.5" thickBot="1">
      <c r="B26" s="49">
        <f t="shared" si="3"/>
        <v>647620.9870055371</v>
      </c>
      <c r="C26" s="46">
        <v>0</v>
      </c>
      <c r="D26" s="46">
        <v>0</v>
      </c>
      <c r="E26" s="46">
        <v>0</v>
      </c>
      <c r="F26" s="46">
        <v>0</v>
      </c>
      <c r="G26" s="46">
        <v>0</v>
      </c>
      <c r="H26" s="46">
        <v>42654.17125240809</v>
      </c>
      <c r="I26" s="46">
        <v>0</v>
      </c>
      <c r="J26" s="46">
        <v>0</v>
      </c>
      <c r="K26" s="46">
        <v>0</v>
      </c>
      <c r="L26" s="46">
        <v>0</v>
      </c>
      <c r="M26" s="46">
        <v>0</v>
      </c>
      <c r="N26" s="46">
        <v>0</v>
      </c>
      <c r="O26" s="46">
        <v>0</v>
      </c>
      <c r="P26" s="46">
        <v>604966.8157531291</v>
      </c>
      <c r="Q26" s="46">
        <v>0</v>
      </c>
      <c r="R26" s="46">
        <v>0</v>
      </c>
      <c r="S26" s="46">
        <v>0</v>
      </c>
      <c r="T26" s="4" t="s">
        <v>65</v>
      </c>
      <c r="U26" s="97" t="s">
        <v>66</v>
      </c>
    </row>
    <row r="27" spans="2:21" ht="34.5" thickBot="1">
      <c r="B27" s="49">
        <f t="shared" si="3"/>
        <v>493165.06508657</v>
      </c>
      <c r="C27" s="46">
        <v>0</v>
      </c>
      <c r="D27" s="46">
        <v>0</v>
      </c>
      <c r="E27" s="46">
        <v>0</v>
      </c>
      <c r="F27" s="46">
        <v>0</v>
      </c>
      <c r="G27" s="46">
        <v>0</v>
      </c>
      <c r="H27" s="46">
        <v>0</v>
      </c>
      <c r="I27" s="46">
        <v>0</v>
      </c>
      <c r="J27" s="46">
        <v>0</v>
      </c>
      <c r="K27" s="46">
        <v>0</v>
      </c>
      <c r="L27" s="46">
        <v>0</v>
      </c>
      <c r="M27" s="46">
        <v>0</v>
      </c>
      <c r="N27" s="46">
        <v>0</v>
      </c>
      <c r="O27" s="46">
        <v>0</v>
      </c>
      <c r="P27" s="46">
        <v>115921.3174374922</v>
      </c>
      <c r="Q27" s="46">
        <v>277334.93825913523</v>
      </c>
      <c r="R27" s="46">
        <v>99592.84973477368</v>
      </c>
      <c r="S27" s="46">
        <v>315.9596551688608</v>
      </c>
      <c r="T27" s="4" t="s">
        <v>67</v>
      </c>
      <c r="U27" s="97" t="s">
        <v>68</v>
      </c>
    </row>
    <row r="28" spans="2:21" ht="34.5" thickBot="1">
      <c r="B28" s="49">
        <f t="shared" si="3"/>
        <v>4499.210394</v>
      </c>
      <c r="C28" s="46">
        <v>4499.210394</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33" t="s">
        <v>69</v>
      </c>
      <c r="U28" s="99" t="s">
        <v>70</v>
      </c>
    </row>
    <row r="29" spans="1:21" ht="34.5" thickBot="1">
      <c r="A29" s="16"/>
      <c r="B29" s="53">
        <f aca="true" t="shared" si="4" ref="B29:H29">SUM(B21:B28)</f>
        <v>452793166.16578937</v>
      </c>
      <c r="C29" s="54">
        <f t="shared" si="4"/>
        <v>26176.5385371</v>
      </c>
      <c r="D29" s="54">
        <f t="shared" si="4"/>
        <v>19431514.25793734</v>
      </c>
      <c r="E29" s="54">
        <f t="shared" si="4"/>
        <v>30722.362641380838</v>
      </c>
      <c r="F29" s="54">
        <f t="shared" si="4"/>
        <v>3509481.230393753</v>
      </c>
      <c r="G29" s="54">
        <f t="shared" si="4"/>
        <v>518532.0285676348</v>
      </c>
      <c r="H29" s="54">
        <f t="shared" si="4"/>
        <v>244581082.80275398</v>
      </c>
      <c r="I29" s="54">
        <f aca="true" t="shared" si="5" ref="I29:S29">SUM(I21:I28)</f>
        <v>6228200.000000001</v>
      </c>
      <c r="J29" s="54">
        <f t="shared" si="5"/>
        <v>8708500</v>
      </c>
      <c r="K29" s="54">
        <f t="shared" si="5"/>
        <v>39224036.025342</v>
      </c>
      <c r="L29" s="54">
        <f t="shared" si="5"/>
        <v>26122534.484941788</v>
      </c>
      <c r="M29" s="54">
        <f t="shared" si="5"/>
        <v>498503.86830199877</v>
      </c>
      <c r="N29" s="54">
        <f t="shared" si="5"/>
        <v>344831.506552</v>
      </c>
      <c r="O29" s="54">
        <f t="shared" si="5"/>
        <v>3967015</v>
      </c>
      <c r="P29" s="55">
        <f t="shared" si="5"/>
        <v>23596873.05647253</v>
      </c>
      <c r="Q29" s="54">
        <f t="shared" si="5"/>
        <v>6820050.664357</v>
      </c>
      <c r="R29" s="54">
        <f t="shared" si="5"/>
        <v>67450949.01422492</v>
      </c>
      <c r="S29" s="56">
        <f t="shared" si="5"/>
        <v>1734163.324766</v>
      </c>
      <c r="T29" s="34" t="s">
        <v>71</v>
      </c>
      <c r="U29" s="100" t="s">
        <v>72</v>
      </c>
    </row>
  </sheetData>
  <sheetProtection/>
  <mergeCells count="18">
    <mergeCell ref="T6:U9"/>
    <mergeCell ref="G7:G9"/>
    <mergeCell ref="H7:H9"/>
    <mergeCell ref="I7:J8"/>
    <mergeCell ref="K7:L7"/>
    <mergeCell ref="M7:S7"/>
    <mergeCell ref="K8:K9"/>
    <mergeCell ref="L8:L9"/>
    <mergeCell ref="M8:M9"/>
    <mergeCell ref="N8:S8"/>
    <mergeCell ref="B6:B9"/>
    <mergeCell ref="C6:C9"/>
    <mergeCell ref="K6:S6"/>
    <mergeCell ref="F8:F9"/>
    <mergeCell ref="E8:E9"/>
    <mergeCell ref="D6:J6"/>
    <mergeCell ref="D7:F7"/>
    <mergeCell ref="D8:D9"/>
  </mergeCells>
  <printOptions/>
  <pageMargins left="0.22" right="0.22" top="1.42" bottom="1" header="0.5" footer="0.5"/>
  <pageSetup horizontalDpi="600" verticalDpi="600" orientation="landscape" paperSize="9" scale="35" r:id="rId2"/>
  <headerFooter alignWithMargins="0">
    <oddFooter>&amp;L&amp;"Arial,Bold"&amp;18 105</oddFooter>
  </headerFooter>
  <drawing r:id="rId1"/>
</worksheet>
</file>

<file path=xl/worksheets/sheet10.xml><?xml version="1.0" encoding="utf-8"?>
<worksheet xmlns="http://schemas.openxmlformats.org/spreadsheetml/2006/main" xmlns:r="http://schemas.openxmlformats.org/officeDocument/2006/relationships">
  <dimension ref="B4:N31"/>
  <sheetViews>
    <sheetView zoomScalePageLayoutView="0" workbookViewId="0" topLeftCell="A1">
      <selection activeCell="C11" sqref="C11"/>
    </sheetView>
  </sheetViews>
  <sheetFormatPr defaultColWidth="9.140625" defaultRowHeight="12.75"/>
  <cols>
    <col min="1" max="1" width="20.7109375" style="0" customWidth="1"/>
    <col min="2" max="2" width="17.28125" style="0" customWidth="1"/>
    <col min="3" max="3" width="12.28125" style="0" customWidth="1"/>
    <col min="4" max="4" width="16.28125" style="0" customWidth="1"/>
    <col min="5" max="5" width="17.57421875" style="0" customWidth="1"/>
    <col min="6" max="6" width="11.7109375" style="0" customWidth="1"/>
    <col min="7" max="7" width="17.140625" style="0" customWidth="1"/>
    <col min="8" max="8" width="15.28125" style="0" customWidth="1"/>
    <col min="9" max="9" width="14.00390625" style="0" customWidth="1"/>
    <col min="10" max="10" width="15.421875" style="0" customWidth="1"/>
    <col min="11" max="11" width="12.421875" style="0" customWidth="1"/>
    <col min="12" max="12" width="17.00390625" style="0" customWidth="1"/>
    <col min="13" max="13" width="12.00390625" style="0" customWidth="1"/>
    <col min="14" max="14" width="53.57421875" style="0" customWidth="1"/>
  </cols>
  <sheetData>
    <row r="4" spans="2:14" ht="23.25">
      <c r="B4" s="114" t="s">
        <v>0</v>
      </c>
      <c r="C4" s="15"/>
      <c r="D4" s="15"/>
      <c r="E4" s="15"/>
      <c r="F4" s="15"/>
      <c r="G4" s="15"/>
      <c r="H4" s="15"/>
      <c r="I4" s="15"/>
      <c r="J4" s="15"/>
      <c r="K4" s="15"/>
      <c r="L4" s="15"/>
      <c r="M4" s="15"/>
      <c r="N4" s="111" t="s">
        <v>157</v>
      </c>
    </row>
    <row r="5" spans="2:14" ht="24" thickBot="1">
      <c r="B5" s="115">
        <v>1390</v>
      </c>
      <c r="C5" s="15"/>
      <c r="D5" s="15"/>
      <c r="E5" s="15"/>
      <c r="F5" s="15"/>
      <c r="G5" s="15"/>
      <c r="H5" s="15"/>
      <c r="I5" s="15"/>
      <c r="J5" s="15"/>
      <c r="K5" s="15"/>
      <c r="L5" s="15"/>
      <c r="M5" s="15"/>
      <c r="N5" s="6"/>
    </row>
    <row r="6" spans="2:14" ht="27" customHeight="1" thickBot="1">
      <c r="B6" s="177" t="s">
        <v>1</v>
      </c>
      <c r="C6" s="177" t="s">
        <v>2</v>
      </c>
      <c r="D6" s="181" t="s">
        <v>103</v>
      </c>
      <c r="E6" s="182"/>
      <c r="F6" s="182"/>
      <c r="G6" s="182"/>
      <c r="H6" s="156"/>
      <c r="I6" s="181" t="s">
        <v>104</v>
      </c>
      <c r="J6" s="182"/>
      <c r="K6" s="182"/>
      <c r="L6" s="156"/>
      <c r="M6" s="185" t="s">
        <v>151</v>
      </c>
      <c r="N6" s="169"/>
    </row>
    <row r="7" spans="2:14" ht="27.75" customHeight="1" thickBot="1">
      <c r="B7" s="178"/>
      <c r="C7" s="178"/>
      <c r="D7" s="187" t="s">
        <v>105</v>
      </c>
      <c r="E7" s="188"/>
      <c r="F7" s="188"/>
      <c r="G7" s="188"/>
      <c r="H7" s="189"/>
      <c r="I7" s="190" t="s">
        <v>106</v>
      </c>
      <c r="J7" s="191"/>
      <c r="K7" s="192" t="s">
        <v>107</v>
      </c>
      <c r="L7" s="191"/>
      <c r="M7" s="186"/>
      <c r="N7" s="171"/>
    </row>
    <row r="8" spans="2:14" ht="33" customHeight="1" thickBot="1">
      <c r="B8" s="178"/>
      <c r="C8" s="178"/>
      <c r="D8" s="190" t="s">
        <v>108</v>
      </c>
      <c r="E8" s="191"/>
      <c r="F8" s="131" t="s">
        <v>109</v>
      </c>
      <c r="G8" s="177" t="s">
        <v>110</v>
      </c>
      <c r="H8" s="177" t="s">
        <v>111</v>
      </c>
      <c r="I8" s="183" t="s">
        <v>112</v>
      </c>
      <c r="J8" s="183" t="s">
        <v>113</v>
      </c>
      <c r="K8" s="183" t="s">
        <v>147</v>
      </c>
      <c r="L8" s="183" t="s">
        <v>114</v>
      </c>
      <c r="M8" s="186"/>
      <c r="N8" s="171"/>
    </row>
    <row r="9" spans="2:14" ht="90" customHeight="1" thickBot="1">
      <c r="B9" s="178"/>
      <c r="C9" s="180"/>
      <c r="D9" s="89" t="s">
        <v>115</v>
      </c>
      <c r="E9" s="90" t="s">
        <v>116</v>
      </c>
      <c r="F9" s="193"/>
      <c r="G9" s="194" t="s">
        <v>117</v>
      </c>
      <c r="H9" s="194" t="s">
        <v>118</v>
      </c>
      <c r="I9" s="184"/>
      <c r="J9" s="184"/>
      <c r="K9" s="184"/>
      <c r="L9" s="184"/>
      <c r="M9" s="186"/>
      <c r="N9" s="171"/>
    </row>
    <row r="10" spans="2:14" ht="25.5" customHeight="1" thickBot="1">
      <c r="B10" s="179"/>
      <c r="C10" s="91" t="s">
        <v>119</v>
      </c>
      <c r="D10" s="92" t="s">
        <v>120</v>
      </c>
      <c r="E10" s="92" t="s">
        <v>121</v>
      </c>
      <c r="F10" s="93" t="s">
        <v>122</v>
      </c>
      <c r="G10" s="94" t="s">
        <v>123</v>
      </c>
      <c r="H10" s="95" t="s">
        <v>124</v>
      </c>
      <c r="I10" s="94" t="s">
        <v>125</v>
      </c>
      <c r="J10" s="94" t="s">
        <v>126</v>
      </c>
      <c r="K10" s="95" t="s">
        <v>127</v>
      </c>
      <c r="L10" s="95" t="s">
        <v>128</v>
      </c>
      <c r="M10" s="43" t="s">
        <v>101</v>
      </c>
      <c r="N10" s="24" t="s">
        <v>36</v>
      </c>
    </row>
    <row r="11" spans="2:14" ht="32.25" customHeight="1" thickBot="1">
      <c r="B11" s="70">
        <f>SUM(C11:L11)</f>
        <v>1734163.324766</v>
      </c>
      <c r="C11" s="116">
        <v>0</v>
      </c>
      <c r="D11" s="116">
        <v>0</v>
      </c>
      <c r="E11" s="116">
        <v>0</v>
      </c>
      <c r="F11" s="116">
        <v>0</v>
      </c>
      <c r="G11" s="116">
        <v>0</v>
      </c>
      <c r="H11" s="116">
        <v>0</v>
      </c>
      <c r="I11" s="116">
        <v>0</v>
      </c>
      <c r="J11" s="116">
        <v>0</v>
      </c>
      <c r="K11" s="116">
        <v>0</v>
      </c>
      <c r="L11" s="116">
        <v>1734163.324766</v>
      </c>
      <c r="M11" s="101" t="s">
        <v>35</v>
      </c>
      <c r="N11" s="102" t="s">
        <v>21</v>
      </c>
    </row>
    <row r="12" spans="2:14" ht="33" customHeight="1" thickBot="1">
      <c r="B12" s="71">
        <f>SUM(C12:L12)</f>
        <v>67450949.01422492</v>
      </c>
      <c r="C12" s="116">
        <v>0</v>
      </c>
      <c r="D12" s="116">
        <v>0</v>
      </c>
      <c r="E12" s="116">
        <v>0</v>
      </c>
      <c r="F12" s="116">
        <v>0</v>
      </c>
      <c r="G12" s="116">
        <v>0</v>
      </c>
      <c r="H12" s="116">
        <v>0</v>
      </c>
      <c r="I12" s="116">
        <v>0</v>
      </c>
      <c r="J12" s="116">
        <v>0</v>
      </c>
      <c r="K12" s="116">
        <v>0</v>
      </c>
      <c r="L12" s="116">
        <v>67450949.01422492</v>
      </c>
      <c r="M12" s="103" t="s">
        <v>34</v>
      </c>
      <c r="N12" s="104" t="s">
        <v>20</v>
      </c>
    </row>
    <row r="13" spans="2:14" ht="32.25" customHeight="1" thickBot="1">
      <c r="B13" s="71">
        <f>SUM(C13:L13)</f>
        <v>6820050.664357</v>
      </c>
      <c r="C13" s="116">
        <v>0</v>
      </c>
      <c r="D13" s="116">
        <v>0</v>
      </c>
      <c r="E13" s="116">
        <v>0</v>
      </c>
      <c r="F13" s="116">
        <v>0</v>
      </c>
      <c r="G13" s="116">
        <v>2524315.33792581</v>
      </c>
      <c r="H13" s="116">
        <v>4027734.66736819</v>
      </c>
      <c r="I13" s="116">
        <v>178352.65359599981</v>
      </c>
      <c r="J13" s="116">
        <v>0</v>
      </c>
      <c r="K13" s="116">
        <v>0</v>
      </c>
      <c r="L13" s="116">
        <v>89648.005467</v>
      </c>
      <c r="M13" s="103" t="s">
        <v>33</v>
      </c>
      <c r="N13" s="105" t="s">
        <v>19</v>
      </c>
    </row>
    <row r="14" spans="2:14" ht="33" customHeight="1" thickBot="1">
      <c r="B14" s="71">
        <f>SUM(C14:L14)</f>
        <v>23596873.05647253</v>
      </c>
      <c r="C14" s="116">
        <v>0</v>
      </c>
      <c r="D14" s="116">
        <v>1152</v>
      </c>
      <c r="E14" s="116">
        <v>0</v>
      </c>
      <c r="F14" s="116">
        <v>0</v>
      </c>
      <c r="G14" s="116">
        <v>127011.064495</v>
      </c>
      <c r="H14" s="116">
        <v>0</v>
      </c>
      <c r="I14" s="116">
        <v>0</v>
      </c>
      <c r="J14" s="116">
        <v>0</v>
      </c>
      <c r="K14" s="116">
        <v>0</v>
      </c>
      <c r="L14" s="116">
        <v>23468709.991977528</v>
      </c>
      <c r="M14" s="103" t="s">
        <v>32</v>
      </c>
      <c r="N14" s="105" t="s">
        <v>129</v>
      </c>
    </row>
    <row r="15" spans="2:14" ht="32.25" customHeight="1" thickBot="1">
      <c r="B15" s="71">
        <f>SUM(C15:L15)</f>
        <v>3967015</v>
      </c>
      <c r="C15" s="116">
        <v>0</v>
      </c>
      <c r="D15" s="116">
        <v>0</v>
      </c>
      <c r="E15" s="116">
        <v>0</v>
      </c>
      <c r="F15" s="116">
        <v>0</v>
      </c>
      <c r="G15" s="116">
        <v>0</v>
      </c>
      <c r="H15" s="116">
        <v>0</v>
      </c>
      <c r="I15" s="116">
        <v>1582852</v>
      </c>
      <c r="J15" s="116">
        <v>0</v>
      </c>
      <c r="K15" s="116">
        <v>0</v>
      </c>
      <c r="L15" s="116">
        <v>2384163</v>
      </c>
      <c r="M15" s="103" t="s">
        <v>31</v>
      </c>
      <c r="N15" s="105" t="s">
        <v>18</v>
      </c>
    </row>
    <row r="16" spans="2:14" ht="31.5" customHeight="1" thickBot="1">
      <c r="B16" s="71">
        <f aca="true" t="shared" si="0" ref="B16:B28">SUM(C16:L16)</f>
        <v>344831.506552</v>
      </c>
      <c r="C16" s="116">
        <v>0</v>
      </c>
      <c r="D16" s="116">
        <v>0</v>
      </c>
      <c r="E16" s="116">
        <v>0</v>
      </c>
      <c r="F16" s="116">
        <v>0</v>
      </c>
      <c r="G16" s="116">
        <v>12747.555737</v>
      </c>
      <c r="H16" s="116">
        <v>0</v>
      </c>
      <c r="I16" s="116">
        <v>2396.0934130000114</v>
      </c>
      <c r="J16" s="116">
        <v>0</v>
      </c>
      <c r="K16" s="116">
        <v>0</v>
      </c>
      <c r="L16" s="116">
        <v>329687.857402</v>
      </c>
      <c r="M16" s="103" t="s">
        <v>141</v>
      </c>
      <c r="N16" s="106" t="s">
        <v>131</v>
      </c>
    </row>
    <row r="17" spans="2:14" ht="30" customHeight="1" thickBot="1">
      <c r="B17" s="71">
        <f t="shared" si="0"/>
        <v>498503.8683019987</v>
      </c>
      <c r="C17" s="116">
        <v>0</v>
      </c>
      <c r="D17" s="116">
        <v>0</v>
      </c>
      <c r="E17" s="116">
        <v>0</v>
      </c>
      <c r="F17" s="116">
        <v>0</v>
      </c>
      <c r="G17" s="116">
        <v>8249.1217</v>
      </c>
      <c r="H17" s="116">
        <v>0</v>
      </c>
      <c r="I17" s="116">
        <v>223533.14433699875</v>
      </c>
      <c r="J17" s="116">
        <v>0</v>
      </c>
      <c r="K17" s="116">
        <v>266721.602265</v>
      </c>
      <c r="L17" s="116">
        <v>0</v>
      </c>
      <c r="M17" s="107" t="s">
        <v>30</v>
      </c>
      <c r="N17" s="106" t="s">
        <v>132</v>
      </c>
    </row>
    <row r="18" spans="2:14" ht="33" customHeight="1" thickBot="1">
      <c r="B18" s="71">
        <f t="shared" si="0"/>
        <v>26122534.484941788</v>
      </c>
      <c r="C18" s="116">
        <v>0</v>
      </c>
      <c r="D18" s="116">
        <v>0</v>
      </c>
      <c r="E18" s="116">
        <v>0</v>
      </c>
      <c r="F18" s="116">
        <v>0</v>
      </c>
      <c r="G18" s="116">
        <v>8905441.099782</v>
      </c>
      <c r="H18" s="116">
        <v>2961053.657684</v>
      </c>
      <c r="I18" s="116">
        <v>52171.887237</v>
      </c>
      <c r="J18" s="116">
        <v>784867.8402387891</v>
      </c>
      <c r="K18" s="116">
        <v>0</v>
      </c>
      <c r="L18" s="116">
        <v>13419000</v>
      </c>
      <c r="M18" s="107" t="s">
        <v>29</v>
      </c>
      <c r="N18" s="105" t="s">
        <v>133</v>
      </c>
    </row>
    <row r="19" spans="2:14" ht="34.5" thickBot="1">
      <c r="B19" s="71">
        <f t="shared" si="0"/>
        <v>39224036.025341995</v>
      </c>
      <c r="C19" s="116">
        <v>0</v>
      </c>
      <c r="D19" s="116">
        <v>0</v>
      </c>
      <c r="E19" s="116">
        <v>0</v>
      </c>
      <c r="F19" s="116">
        <v>0</v>
      </c>
      <c r="G19" s="116">
        <v>8998953.390777467</v>
      </c>
      <c r="H19" s="116">
        <v>25711295.402221333</v>
      </c>
      <c r="I19" s="116">
        <v>51085</v>
      </c>
      <c r="J19" s="116">
        <v>385625.92201</v>
      </c>
      <c r="K19" s="116">
        <v>0</v>
      </c>
      <c r="L19" s="116">
        <v>4077076.3103331993</v>
      </c>
      <c r="M19" s="107" t="s">
        <v>28</v>
      </c>
      <c r="N19" s="105" t="s">
        <v>134</v>
      </c>
    </row>
    <row r="20" spans="2:14" ht="32.25" customHeight="1" thickBot="1">
      <c r="B20" s="71">
        <f>SUM(C20:L20)</f>
        <v>8708500</v>
      </c>
      <c r="C20" s="116">
        <v>0</v>
      </c>
      <c r="D20" s="116">
        <v>687200</v>
      </c>
      <c r="E20" s="116">
        <v>0</v>
      </c>
      <c r="F20" s="116">
        <v>0</v>
      </c>
      <c r="G20" s="116">
        <v>8021300</v>
      </c>
      <c r="H20" s="116">
        <v>0</v>
      </c>
      <c r="I20" s="116">
        <v>0</v>
      </c>
      <c r="J20" s="116">
        <v>0</v>
      </c>
      <c r="K20" s="116">
        <v>0</v>
      </c>
      <c r="L20" s="116">
        <v>0</v>
      </c>
      <c r="M20" s="107" t="s">
        <v>27</v>
      </c>
      <c r="N20" s="105" t="s">
        <v>148</v>
      </c>
    </row>
    <row r="21" spans="2:14" ht="32.25" customHeight="1" thickBot="1">
      <c r="B21" s="71">
        <f>SUM(C21:L21)</f>
        <v>6228200.000000001</v>
      </c>
      <c r="C21" s="116">
        <v>0</v>
      </c>
      <c r="D21" s="116">
        <v>0</v>
      </c>
      <c r="E21" s="116">
        <v>0</v>
      </c>
      <c r="F21" s="116">
        <v>0</v>
      </c>
      <c r="G21" s="116">
        <v>6228200.000000001</v>
      </c>
      <c r="H21" s="116">
        <v>0</v>
      </c>
      <c r="I21" s="116">
        <v>0</v>
      </c>
      <c r="J21" s="116">
        <v>0</v>
      </c>
      <c r="K21" s="116">
        <v>0</v>
      </c>
      <c r="L21" s="116">
        <v>0</v>
      </c>
      <c r="M21" s="107" t="s">
        <v>26</v>
      </c>
      <c r="N21" s="105" t="s">
        <v>149</v>
      </c>
    </row>
    <row r="22" spans="2:14" ht="32.25" customHeight="1" thickBot="1">
      <c r="B22" s="71">
        <f t="shared" si="0"/>
        <v>244581082.80275398</v>
      </c>
      <c r="C22" s="116">
        <v>0</v>
      </c>
      <c r="D22" s="116">
        <v>0</v>
      </c>
      <c r="E22" s="116">
        <v>0</v>
      </c>
      <c r="F22" s="116">
        <v>0</v>
      </c>
      <c r="G22" s="116">
        <v>244581082.80275398</v>
      </c>
      <c r="H22" s="116">
        <v>0</v>
      </c>
      <c r="I22" s="116">
        <v>0</v>
      </c>
      <c r="J22" s="116">
        <v>0</v>
      </c>
      <c r="K22" s="116">
        <v>0</v>
      </c>
      <c r="L22" s="116">
        <v>0</v>
      </c>
      <c r="M22" s="107" t="s">
        <v>25</v>
      </c>
      <c r="N22" s="105" t="s">
        <v>135</v>
      </c>
    </row>
    <row r="23" spans="2:14" ht="32.25" customHeight="1" thickBot="1">
      <c r="B23" s="71">
        <f t="shared" si="0"/>
        <v>518532.0285676349</v>
      </c>
      <c r="C23" s="116">
        <v>0</v>
      </c>
      <c r="D23" s="116">
        <v>283515.79622430616</v>
      </c>
      <c r="E23" s="116">
        <v>19.42732106034993</v>
      </c>
      <c r="F23" s="116">
        <v>197.13580509204058</v>
      </c>
      <c r="G23" s="116">
        <v>157234.06699240315</v>
      </c>
      <c r="H23" s="116">
        <v>0</v>
      </c>
      <c r="I23" s="116">
        <v>0</v>
      </c>
      <c r="J23" s="116">
        <v>0</v>
      </c>
      <c r="K23" s="116">
        <v>0</v>
      </c>
      <c r="L23" s="116">
        <v>77565.60222477313</v>
      </c>
      <c r="M23" s="107" t="s">
        <v>24</v>
      </c>
      <c r="N23" s="105" t="s">
        <v>136</v>
      </c>
    </row>
    <row r="24" spans="2:14" ht="31.5" customHeight="1" thickBot="1">
      <c r="B24" s="71">
        <f t="shared" si="0"/>
        <v>3509481.230393753</v>
      </c>
      <c r="C24" s="116">
        <v>0</v>
      </c>
      <c r="D24" s="116">
        <v>0</v>
      </c>
      <c r="E24" s="116">
        <v>0</v>
      </c>
      <c r="F24" s="116">
        <v>0</v>
      </c>
      <c r="G24" s="116">
        <v>0</v>
      </c>
      <c r="H24" s="116">
        <v>3509481.230393753</v>
      </c>
      <c r="I24" s="116">
        <v>0</v>
      </c>
      <c r="J24" s="116">
        <v>0</v>
      </c>
      <c r="K24" s="116">
        <v>0</v>
      </c>
      <c r="L24" s="116">
        <v>0</v>
      </c>
      <c r="M24" s="107" t="s">
        <v>23</v>
      </c>
      <c r="N24" s="105" t="s">
        <v>137</v>
      </c>
    </row>
    <row r="25" spans="2:14" ht="30.75" customHeight="1" thickBot="1">
      <c r="B25" s="71">
        <f t="shared" si="0"/>
        <v>30722.362641380838</v>
      </c>
      <c r="C25" s="116">
        <v>0</v>
      </c>
      <c r="D25" s="116">
        <v>30722.362641380838</v>
      </c>
      <c r="E25" s="116">
        <v>0</v>
      </c>
      <c r="F25" s="116">
        <v>0</v>
      </c>
      <c r="G25" s="116">
        <v>0</v>
      </c>
      <c r="H25" s="116">
        <v>0</v>
      </c>
      <c r="I25" s="116">
        <v>0</v>
      </c>
      <c r="J25" s="116">
        <v>0</v>
      </c>
      <c r="K25" s="116">
        <v>0</v>
      </c>
      <c r="L25" s="116">
        <v>0</v>
      </c>
      <c r="M25" s="107" t="s">
        <v>130</v>
      </c>
      <c r="N25" s="105" t="s">
        <v>140</v>
      </c>
    </row>
    <row r="26" spans="2:14" ht="33" customHeight="1" thickBot="1">
      <c r="B26" s="71">
        <f>SUM(C26:L26)</f>
        <v>19431514.25793734</v>
      </c>
      <c r="C26" s="116">
        <v>0</v>
      </c>
      <c r="D26" s="116">
        <v>19402493.445040338</v>
      </c>
      <c r="E26" s="116">
        <v>0</v>
      </c>
      <c r="F26" s="116">
        <v>0</v>
      </c>
      <c r="G26" s="116">
        <v>4528.991695</v>
      </c>
      <c r="H26" s="116">
        <v>0</v>
      </c>
      <c r="I26" s="116">
        <v>0</v>
      </c>
      <c r="J26" s="116">
        <v>0</v>
      </c>
      <c r="K26" s="116">
        <v>0</v>
      </c>
      <c r="L26" s="116">
        <v>24491.821202</v>
      </c>
      <c r="M26" s="107" t="s">
        <v>143</v>
      </c>
      <c r="N26" s="105" t="s">
        <v>142</v>
      </c>
    </row>
    <row r="27" spans="2:14" ht="30" customHeight="1" thickBot="1">
      <c r="B27" s="71">
        <f t="shared" si="0"/>
        <v>26176.5385371</v>
      </c>
      <c r="C27" s="116">
        <v>26176.5385371</v>
      </c>
      <c r="D27" s="116">
        <v>0</v>
      </c>
      <c r="E27" s="116">
        <v>0</v>
      </c>
      <c r="F27" s="116">
        <v>0</v>
      </c>
      <c r="G27" s="116">
        <v>0</v>
      </c>
      <c r="H27" s="116">
        <v>0</v>
      </c>
      <c r="I27" s="116">
        <v>0</v>
      </c>
      <c r="J27" s="116">
        <v>0</v>
      </c>
      <c r="K27" s="116">
        <v>0</v>
      </c>
      <c r="L27" s="116">
        <v>0</v>
      </c>
      <c r="M27" s="108" t="s">
        <v>22</v>
      </c>
      <c r="N27" s="105" t="s">
        <v>138</v>
      </c>
    </row>
    <row r="28" spans="2:14" ht="30.75" customHeight="1" thickBot="1">
      <c r="B28" s="72">
        <f t="shared" si="0"/>
        <v>452793166.1657894</v>
      </c>
      <c r="C28" s="73">
        <f aca="true" t="shared" si="1" ref="C28:L28">SUM(C11:C27)</f>
        <v>26176.5385371</v>
      </c>
      <c r="D28" s="73">
        <f t="shared" si="1"/>
        <v>20405083.603906024</v>
      </c>
      <c r="E28" s="73">
        <f t="shared" si="1"/>
        <v>19.42732106034993</v>
      </c>
      <c r="F28" s="73">
        <f t="shared" si="1"/>
        <v>197.13580509204058</v>
      </c>
      <c r="G28" s="73">
        <f t="shared" si="1"/>
        <v>279569063.43185866</v>
      </c>
      <c r="H28" s="73">
        <f t="shared" si="1"/>
        <v>36209564.957667276</v>
      </c>
      <c r="I28" s="73">
        <f t="shared" si="1"/>
        <v>2090390.7785829986</v>
      </c>
      <c r="J28" s="73">
        <f t="shared" si="1"/>
        <v>1170493.762248789</v>
      </c>
      <c r="K28" s="73">
        <f t="shared" si="1"/>
        <v>266721.602265</v>
      </c>
      <c r="L28" s="74">
        <f t="shared" si="1"/>
        <v>113055454.92759739</v>
      </c>
      <c r="M28" s="109"/>
      <c r="N28" s="110" t="s">
        <v>1</v>
      </c>
    </row>
    <row r="30" ht="12.75">
      <c r="G30" s="16">
        <f>+G22/B28</f>
        <v>0.5401607203435598</v>
      </c>
    </row>
    <row r="31" ht="12.75">
      <c r="G31" s="16">
        <f>+G28/B28</f>
        <v>0.6174321617952487</v>
      </c>
    </row>
  </sheetData>
  <sheetProtection/>
  <mergeCells count="16">
    <mergeCell ref="M6:N9"/>
    <mergeCell ref="D7:H7"/>
    <mergeCell ref="I7:J7"/>
    <mergeCell ref="K7:L7"/>
    <mergeCell ref="D8:E8"/>
    <mergeCell ref="F8:F9"/>
    <mergeCell ref="G8:G9"/>
    <mergeCell ref="H8:H9"/>
    <mergeCell ref="I8:I9"/>
    <mergeCell ref="J8:J9"/>
    <mergeCell ref="B6:B10"/>
    <mergeCell ref="C6:C9"/>
    <mergeCell ref="D6:H6"/>
    <mergeCell ref="I6:L6"/>
    <mergeCell ref="K8:K9"/>
    <mergeCell ref="L8:L9"/>
  </mergeCells>
  <printOptions/>
  <pageMargins left="0.21" right="0.26" top="1" bottom="1" header="0.5" footer="0.5"/>
  <pageSetup horizontalDpi="600" verticalDpi="600" orientation="landscape" paperSize="9" scale="55" r:id="rId4"/>
  <headerFooter alignWithMargins="0">
    <oddFooter>&amp;L&amp;"Arial,Bold"&amp;18 114</oddFooter>
  </headerFooter>
  <drawing r:id="rId3"/>
  <legacyDrawing r:id="rId2"/>
</worksheet>
</file>

<file path=xl/worksheets/sheet11.xml><?xml version="1.0" encoding="utf-8"?>
<worksheet xmlns="http://schemas.openxmlformats.org/spreadsheetml/2006/main" xmlns:r="http://schemas.openxmlformats.org/officeDocument/2006/relationships">
  <dimension ref="C4:O28"/>
  <sheetViews>
    <sheetView zoomScalePageLayoutView="0" workbookViewId="0" topLeftCell="M1">
      <selection activeCell="O4" sqref="O4"/>
    </sheetView>
  </sheetViews>
  <sheetFormatPr defaultColWidth="9.140625" defaultRowHeight="12.75"/>
  <cols>
    <col min="3" max="5" width="15.7109375" style="0" customWidth="1"/>
    <col min="6" max="6" width="17.8515625" style="0" customWidth="1"/>
    <col min="7" max="13" width="15.7109375" style="0" customWidth="1"/>
    <col min="15" max="15" width="54.28125" style="0" customWidth="1"/>
  </cols>
  <sheetData>
    <row r="4" spans="3:15" ht="23.25">
      <c r="C4" s="114" t="s">
        <v>150</v>
      </c>
      <c r="D4" s="15"/>
      <c r="E4" s="15"/>
      <c r="F4" s="15"/>
      <c r="G4" s="15"/>
      <c r="H4" s="15"/>
      <c r="I4" s="15"/>
      <c r="J4" s="15"/>
      <c r="K4" s="15"/>
      <c r="L4" s="15"/>
      <c r="M4" s="15"/>
      <c r="N4" s="15"/>
      <c r="O4" s="113" t="s">
        <v>159</v>
      </c>
    </row>
    <row r="5" spans="3:15" ht="18.75" thickBot="1">
      <c r="C5" s="1"/>
      <c r="D5" s="15"/>
      <c r="E5" s="15"/>
      <c r="F5" s="15"/>
      <c r="G5" s="15"/>
      <c r="H5" s="15"/>
      <c r="I5" s="15"/>
      <c r="J5" s="15"/>
      <c r="K5" s="15"/>
      <c r="L5" s="15"/>
      <c r="M5" s="15"/>
      <c r="N5" s="15"/>
      <c r="O5" s="6"/>
    </row>
    <row r="6" spans="3:15" ht="20.25" customHeight="1" thickBot="1">
      <c r="C6" s="177" t="s">
        <v>1</v>
      </c>
      <c r="D6" s="177" t="s">
        <v>2</v>
      </c>
      <c r="E6" s="181" t="s">
        <v>103</v>
      </c>
      <c r="F6" s="182"/>
      <c r="G6" s="182"/>
      <c r="H6" s="182"/>
      <c r="I6" s="156"/>
      <c r="J6" s="181" t="s">
        <v>104</v>
      </c>
      <c r="K6" s="182"/>
      <c r="L6" s="182"/>
      <c r="M6" s="156"/>
      <c r="N6" s="185" t="s">
        <v>151</v>
      </c>
      <c r="O6" s="169"/>
    </row>
    <row r="7" spans="3:15" ht="29.25" customHeight="1" thickBot="1">
      <c r="C7" s="178"/>
      <c r="D7" s="178"/>
      <c r="E7" s="187" t="s">
        <v>105</v>
      </c>
      <c r="F7" s="188"/>
      <c r="G7" s="188"/>
      <c r="H7" s="188"/>
      <c r="I7" s="189"/>
      <c r="J7" s="190" t="s">
        <v>106</v>
      </c>
      <c r="K7" s="191"/>
      <c r="L7" s="192" t="s">
        <v>107</v>
      </c>
      <c r="M7" s="191"/>
      <c r="N7" s="186"/>
      <c r="O7" s="171"/>
    </row>
    <row r="8" spans="3:15" ht="24" customHeight="1" thickBot="1">
      <c r="C8" s="178"/>
      <c r="D8" s="178"/>
      <c r="E8" s="190" t="s">
        <v>108</v>
      </c>
      <c r="F8" s="191"/>
      <c r="G8" s="131" t="s">
        <v>109</v>
      </c>
      <c r="H8" s="177" t="s">
        <v>110</v>
      </c>
      <c r="I8" s="177" t="s">
        <v>111</v>
      </c>
      <c r="J8" s="183" t="s">
        <v>112</v>
      </c>
      <c r="K8" s="183" t="s">
        <v>113</v>
      </c>
      <c r="L8" s="183" t="s">
        <v>147</v>
      </c>
      <c r="M8" s="183" t="s">
        <v>114</v>
      </c>
      <c r="N8" s="186"/>
      <c r="O8" s="171"/>
    </row>
    <row r="9" spans="3:15" ht="100.5" customHeight="1" thickBot="1">
      <c r="C9" s="178"/>
      <c r="D9" s="180"/>
      <c r="E9" s="89" t="s">
        <v>115</v>
      </c>
      <c r="F9" s="90" t="s">
        <v>116</v>
      </c>
      <c r="G9" s="193"/>
      <c r="H9" s="194" t="s">
        <v>117</v>
      </c>
      <c r="I9" s="194" t="s">
        <v>118</v>
      </c>
      <c r="J9" s="184"/>
      <c r="K9" s="184"/>
      <c r="L9" s="184"/>
      <c r="M9" s="184"/>
      <c r="N9" s="186"/>
      <c r="O9" s="171"/>
    </row>
    <row r="10" spans="3:15" ht="27" customHeight="1" thickBot="1">
      <c r="C10" s="179"/>
      <c r="D10" s="91" t="s">
        <v>119</v>
      </c>
      <c r="E10" s="92" t="s">
        <v>120</v>
      </c>
      <c r="F10" s="92" t="s">
        <v>121</v>
      </c>
      <c r="G10" s="93" t="s">
        <v>122</v>
      </c>
      <c r="H10" s="94" t="s">
        <v>123</v>
      </c>
      <c r="I10" s="95" t="s">
        <v>124</v>
      </c>
      <c r="J10" s="94" t="s">
        <v>125</v>
      </c>
      <c r="K10" s="94" t="s">
        <v>126</v>
      </c>
      <c r="L10" s="95" t="s">
        <v>127</v>
      </c>
      <c r="M10" s="95" t="s">
        <v>128</v>
      </c>
      <c r="N10" s="43" t="s">
        <v>101</v>
      </c>
      <c r="O10" s="24" t="s">
        <v>36</v>
      </c>
    </row>
    <row r="11" spans="3:15" ht="25.5">
      <c r="C11" s="119">
        <f>+'جدول 4'!B11/'جدول 4'!B28*100</f>
        <v>0.38299238026287685</v>
      </c>
      <c r="D11" s="120">
        <f>+'جدول 4'!C11/'جدول 4'!C28*100</f>
        <v>0</v>
      </c>
      <c r="E11" s="120">
        <f>+'جدول 4'!D11/'جدول 4'!D28*100</f>
        <v>0</v>
      </c>
      <c r="F11" s="120">
        <f>+'جدول 4'!E11/'جدول 4'!E28*100</f>
        <v>0</v>
      </c>
      <c r="G11" s="120">
        <f>+'جدول 4'!F11/'جدول 4'!F28*100</f>
        <v>0</v>
      </c>
      <c r="H11" s="120">
        <f>+'جدول 4'!G11/'جدول 4'!G28*100</f>
        <v>0</v>
      </c>
      <c r="I11" s="120">
        <f>+'جدول 4'!H11/'جدول 4'!H28*100</f>
        <v>0</v>
      </c>
      <c r="J11" s="120">
        <f>+'جدول 4'!I11/'جدول 4'!I28*100</f>
        <v>0</v>
      </c>
      <c r="K11" s="120">
        <f>+'جدول 4'!J11/'جدول 4'!J28*100</f>
        <v>0</v>
      </c>
      <c r="L11" s="120">
        <f>+'جدول 4'!K11/'جدول 4'!K28*100</f>
        <v>0</v>
      </c>
      <c r="M11" s="121">
        <f>+'جدول 4'!L11/'جدول 4'!L28*100</f>
        <v>1.5339050432167005</v>
      </c>
      <c r="N11" s="101" t="s">
        <v>35</v>
      </c>
      <c r="O11" s="102" t="s">
        <v>21</v>
      </c>
    </row>
    <row r="12" spans="3:15" ht="25.5">
      <c r="C12" s="122">
        <f>+'جدول 4'!B12/'جدول 4'!B28*100</f>
        <v>14.896635827212965</v>
      </c>
      <c r="D12" s="123">
        <f>+'جدول 4'!C12/'جدول 4'!C28*100</f>
        <v>0</v>
      </c>
      <c r="E12" s="123">
        <f>+'جدول 4'!D12/'جدول 4'!D28*100</f>
        <v>0</v>
      </c>
      <c r="F12" s="123">
        <f>+'جدول 4'!E12/'جدول 4'!E28*100</f>
        <v>0</v>
      </c>
      <c r="G12" s="123">
        <f>+'جدول 4'!F12/'جدول 4'!F28*100</f>
        <v>0</v>
      </c>
      <c r="H12" s="123">
        <f>+'جدول 4'!G12/'جدول 4'!G28*100</f>
        <v>0</v>
      </c>
      <c r="I12" s="123">
        <f>+'جدول 4'!H12/'جدول 4'!H28*100</f>
        <v>0</v>
      </c>
      <c r="J12" s="123">
        <f>+'جدول 4'!I12/'جدول 4'!I28*100</f>
        <v>0</v>
      </c>
      <c r="K12" s="123">
        <f>+'جدول 4'!J12/'جدول 4'!J28*100</f>
        <v>0</v>
      </c>
      <c r="L12" s="123">
        <f>+'جدول 4'!K12/'جدول 4'!K28*100</f>
        <v>0</v>
      </c>
      <c r="M12" s="124">
        <f>+'جدول 4'!L12/'جدول 4'!L28*100</f>
        <v>59.66182618735348</v>
      </c>
      <c r="N12" s="103" t="s">
        <v>34</v>
      </c>
      <c r="O12" s="104" t="s">
        <v>20</v>
      </c>
    </row>
    <row r="13" spans="3:15" ht="25.5">
      <c r="C13" s="122">
        <f>+'جدول 4'!B13/'جدول 4'!B28*100</f>
        <v>1.506217667132337</v>
      </c>
      <c r="D13" s="123">
        <f>+'جدول 4'!C13/'جدول 4'!C28*100</f>
        <v>0</v>
      </c>
      <c r="E13" s="123">
        <f>+'جدول 4'!D13/'جدول 4'!D28*100</f>
        <v>0</v>
      </c>
      <c r="F13" s="123">
        <f>+'جدول 4'!E13/'جدول 4'!E28*100</f>
        <v>0</v>
      </c>
      <c r="G13" s="123">
        <f>+'جدول 4'!F13/'جدول 4'!F28*100</f>
        <v>0</v>
      </c>
      <c r="H13" s="123">
        <f>+'جدول 4'!G13/'جدول 4'!G28*100</f>
        <v>0.9029308561321124</v>
      </c>
      <c r="I13" s="123">
        <f>+'جدول 4'!H13/'جدول 4'!H28*100</f>
        <v>11.123399775934972</v>
      </c>
      <c r="J13" s="123">
        <f>+'جدول 4'!I13/'جدول 4'!I28*100</f>
        <v>8.53202451059886</v>
      </c>
      <c r="K13" s="123">
        <f>+'جدول 4'!J13/'جدول 4'!J28*100</f>
        <v>0</v>
      </c>
      <c r="L13" s="123">
        <f>+'جدول 4'!K13/'جدول 4'!K28*100</f>
        <v>0</v>
      </c>
      <c r="M13" s="124">
        <f>+'جدول 4'!L13/'جدول 4'!L28*100</f>
        <v>0.0792956036702626</v>
      </c>
      <c r="N13" s="103" t="s">
        <v>33</v>
      </c>
      <c r="O13" s="105" t="s">
        <v>19</v>
      </c>
    </row>
    <row r="14" spans="3:15" ht="25.5">
      <c r="C14" s="122">
        <f>+'جدول 4'!B14/'جدول 4'!B28*100</f>
        <v>5.21140220738945</v>
      </c>
      <c r="D14" s="123">
        <f>+'جدول 4'!C14/'جدول 4'!C28*100</f>
        <v>0</v>
      </c>
      <c r="E14" s="123">
        <f>+'جدول 4'!D14/'جدول 4'!D28*100</f>
        <v>0.0056456519481227685</v>
      </c>
      <c r="F14" s="123">
        <f>+'جدول 4'!E14/'جدول 4'!E28*100</f>
        <v>0</v>
      </c>
      <c r="G14" s="123">
        <f>+'جدول 4'!F14/'جدول 4'!F28*100</f>
        <v>0</v>
      </c>
      <c r="H14" s="123">
        <f>+'جدول 4'!G14/'جدول 4'!G28*100</f>
        <v>0.04543101548357024</v>
      </c>
      <c r="I14" s="123">
        <f>+'جدول 4'!H14/'جدول 4'!H28*100</f>
        <v>0</v>
      </c>
      <c r="J14" s="123">
        <f>+'جدول 4'!I14/'جدول 4'!I28*100</f>
        <v>0</v>
      </c>
      <c r="K14" s="123">
        <f>+'جدول 4'!J14/'جدول 4'!J28*100</f>
        <v>0</v>
      </c>
      <c r="L14" s="123">
        <f>+'جدول 4'!K14/'جدول 4'!K28*100</f>
        <v>0</v>
      </c>
      <c r="M14" s="124">
        <f>+'جدول 4'!L14/'جدول 4'!L28*100</f>
        <v>20.758582597369834</v>
      </c>
      <c r="N14" s="103" t="s">
        <v>32</v>
      </c>
      <c r="O14" s="105" t="s">
        <v>129</v>
      </c>
    </row>
    <row r="15" spans="3:15" ht="25.5">
      <c r="C15" s="122">
        <f>+'جدول 4'!B15/'جدول 4'!B28*100</f>
        <v>0.8761207757600044</v>
      </c>
      <c r="D15" s="123">
        <f>+'جدول 4'!C15/'جدول 4'!C28*100</f>
        <v>0</v>
      </c>
      <c r="E15" s="123">
        <f>+'جدول 4'!D15/'جدول 4'!D28*100</f>
        <v>0</v>
      </c>
      <c r="F15" s="123">
        <f>+'جدول 4'!E15/'جدول 4'!E28*100</f>
        <v>0</v>
      </c>
      <c r="G15" s="123">
        <f>+'جدول 4'!F15/'جدول 4'!F28*100</f>
        <v>0</v>
      </c>
      <c r="H15" s="123">
        <f>+'جدول 4'!G15/'جدول 4'!G28*100</f>
        <v>0</v>
      </c>
      <c r="I15" s="123">
        <f>+'جدول 4'!H15/'جدول 4'!H28*100</f>
        <v>0</v>
      </c>
      <c r="J15" s="123">
        <f>+'جدول 4'!I15/'جدول 4'!I28*100</f>
        <v>75.72038760489362</v>
      </c>
      <c r="K15" s="123">
        <f>+'جدول 4'!J15/'جدول 4'!J28*100</f>
        <v>0</v>
      </c>
      <c r="L15" s="123">
        <f>+'جدول 4'!K15/'جدول 4'!K28*100</f>
        <v>0</v>
      </c>
      <c r="M15" s="124">
        <f>+'جدول 4'!L15/'جدول 4'!L28*100</f>
        <v>2.1088438426317935</v>
      </c>
      <c r="N15" s="103" t="s">
        <v>31</v>
      </c>
      <c r="O15" s="105" t="s">
        <v>18</v>
      </c>
    </row>
    <row r="16" spans="3:15" ht="31.5" customHeight="1">
      <c r="C16" s="122">
        <f>+'جدول 4'!B16/'جدول 4'!B28*100</f>
        <v>0.07615651743863566</v>
      </c>
      <c r="D16" s="123">
        <f>+'جدول 4'!C16/'جدول 4'!C28*100</f>
        <v>0</v>
      </c>
      <c r="E16" s="123">
        <f>+'جدول 4'!D16/'جدول 4'!D28*100</f>
        <v>0</v>
      </c>
      <c r="F16" s="123">
        <f>+'جدول 4'!E16/'جدول 4'!E28*100</f>
        <v>0</v>
      </c>
      <c r="G16" s="123">
        <f>+'جدول 4'!F16/'جدول 4'!F28*100</f>
        <v>0</v>
      </c>
      <c r="H16" s="123">
        <f>+'جدول 4'!G16/'جدول 4'!G28*100</f>
        <v>0.004559716150462782</v>
      </c>
      <c r="I16" s="123">
        <f>+'جدول 4'!H16/'جدول 4'!H28*100</f>
        <v>0</v>
      </c>
      <c r="J16" s="123">
        <f>+'جدول 4'!I16/'جدول 4'!I28*100</f>
        <v>0.11462418594403855</v>
      </c>
      <c r="K16" s="123">
        <f>+'جدول 4'!J16/'جدول 4'!J28*100</f>
        <v>0</v>
      </c>
      <c r="L16" s="123">
        <f>+'جدول 4'!K16/'جدول 4'!K28*100</f>
        <v>0</v>
      </c>
      <c r="M16" s="124">
        <f>+'جدول 4'!L16/'جدول 4'!L28*100</f>
        <v>0.29161605480526137</v>
      </c>
      <c r="N16" s="103" t="s">
        <v>141</v>
      </c>
      <c r="O16" s="106" t="s">
        <v>131</v>
      </c>
    </row>
    <row r="17" spans="3:15" ht="23.25">
      <c r="C17" s="122">
        <f>+'جدول 4'!B17/'جدول 4'!B28*100</f>
        <v>0.11009527209151218</v>
      </c>
      <c r="D17" s="123">
        <f>+'جدول 4'!C17/'جدول 4'!C28*100</f>
        <v>0</v>
      </c>
      <c r="E17" s="123">
        <f>+'جدول 4'!D17/'جدول 4'!D28*100</f>
        <v>0</v>
      </c>
      <c r="F17" s="123">
        <f>+'جدول 4'!E17/'جدول 4'!E28*100</f>
        <v>0</v>
      </c>
      <c r="G17" s="123">
        <f>+'جدول 4'!F17/'جدول 4'!F28*100</f>
        <v>0</v>
      </c>
      <c r="H17" s="123">
        <f>+'جدول 4'!G17/'جدول 4'!G28*100</f>
        <v>0.002950656127232982</v>
      </c>
      <c r="I17" s="123">
        <f>+'جدول 4'!H17/'جدول 4'!H28*100</f>
        <v>0</v>
      </c>
      <c r="J17" s="123">
        <f>+'جدول 4'!I17/'جدول 4'!I28*100</f>
        <v>10.69336636131374</v>
      </c>
      <c r="K17" s="123">
        <f>+'جدول 4'!J17/'جدول 4'!J28*100</f>
        <v>0</v>
      </c>
      <c r="L17" s="123">
        <f>+'جدول 4'!K17/'جدول 4'!K28*100</f>
        <v>100</v>
      </c>
      <c r="M17" s="124">
        <f>+'جدول 4'!L17/'جدول 4'!L28*100</f>
        <v>0</v>
      </c>
      <c r="N17" s="107" t="s">
        <v>30</v>
      </c>
      <c r="O17" s="106" t="s">
        <v>132</v>
      </c>
    </row>
    <row r="18" spans="3:15" ht="23.25">
      <c r="C18" s="122">
        <f>+'جدول 4'!B18/'جدول 4'!B28*100</f>
        <v>5.769198043809934</v>
      </c>
      <c r="D18" s="123">
        <f>+'جدول 4'!C18/'جدول 4'!C28*100</f>
        <v>0</v>
      </c>
      <c r="E18" s="123">
        <f>+'جدول 4'!D18/'جدول 4'!D28*100</f>
        <v>0</v>
      </c>
      <c r="F18" s="123">
        <f>+'جدول 4'!E18/'جدول 4'!E28*100</f>
        <v>0</v>
      </c>
      <c r="G18" s="123">
        <f>+'جدول 4'!F18/'جدول 4'!F28*100</f>
        <v>0</v>
      </c>
      <c r="H18" s="123">
        <f>+'جدول 4'!G18/'جدول 4'!G28*100</f>
        <v>3.1854172240887393</v>
      </c>
      <c r="I18" s="123">
        <f>+'جدول 4'!H18/'جدول 4'!H28*100</f>
        <v>8.177545521869092</v>
      </c>
      <c r="J18" s="123">
        <f>+'جدول 4'!I18/'جدول 4'!I28*100</f>
        <v>2.4957958947927175</v>
      </c>
      <c r="K18" s="123">
        <f>+'جدول 4'!J18/'جدول 4'!J28*100</f>
        <v>67.0544231462521</v>
      </c>
      <c r="L18" s="123">
        <f>+'جدول 4'!K18/'جدول 4'!K28*100</f>
        <v>0</v>
      </c>
      <c r="M18" s="124">
        <f>+'جدول 4'!L18/'جدول 4'!L28*100</f>
        <v>11.869396314042302</v>
      </c>
      <c r="N18" s="107" t="s">
        <v>29</v>
      </c>
      <c r="O18" s="105" t="s">
        <v>133</v>
      </c>
    </row>
    <row r="19" spans="3:15" ht="33.75">
      <c r="C19" s="122">
        <f>+'جدول 4'!B19/'جدول 4'!B28*100</f>
        <v>8.662682866326692</v>
      </c>
      <c r="D19" s="123">
        <f>+'جدول 4'!C19/'جدول 4'!C28*100</f>
        <v>0</v>
      </c>
      <c r="E19" s="123">
        <f>+'جدول 4'!D19/'جدول 4'!D28*100</f>
        <v>0</v>
      </c>
      <c r="F19" s="123">
        <f>+'جدول 4'!E19/'جدول 4'!E28*100</f>
        <v>0</v>
      </c>
      <c r="G19" s="123">
        <f>+'جدول 4'!F19/'جدول 4'!F28*100</f>
        <v>0</v>
      </c>
      <c r="H19" s="123">
        <f>+'جدول 4'!G19/'جدول 4'!G28*100</f>
        <v>3.218865950441918</v>
      </c>
      <c r="I19" s="123">
        <f>+'جدول 4'!H19/'جدول 4'!H28*100</f>
        <v>71.0069160794406</v>
      </c>
      <c r="J19" s="123">
        <f>+'جدول 4'!I19/'جدول 4'!I28*100</f>
        <v>2.443801442457027</v>
      </c>
      <c r="K19" s="123">
        <f>+'جدول 4'!J19/'جدول 4'!J28*100</f>
        <v>32.9455768537479</v>
      </c>
      <c r="L19" s="123">
        <f>+'جدول 4'!K19/'جدول 4'!K28*100</f>
        <v>0</v>
      </c>
      <c r="M19" s="124">
        <f>+'جدول 4'!L19/'جدول 4'!L28*100</f>
        <v>3.606262354120133</v>
      </c>
      <c r="N19" s="107" t="s">
        <v>28</v>
      </c>
      <c r="O19" s="105" t="s">
        <v>134</v>
      </c>
    </row>
    <row r="20" spans="3:15" ht="33.75">
      <c r="C20" s="122">
        <f>+'جدول 4'!B20/'جدول 4'!B28*100</f>
        <v>1.9232843273105842</v>
      </c>
      <c r="D20" s="123">
        <f>+'جدول 4'!C20/'جدول 4'!C28*100</f>
        <v>0</v>
      </c>
      <c r="E20" s="123">
        <f>+'جدول 4'!D20/'جدول 4'!D28*100</f>
        <v>3.367788210720457</v>
      </c>
      <c r="F20" s="123">
        <f>+'جدول 4'!E20/'جدول 4'!E28*100</f>
        <v>0</v>
      </c>
      <c r="G20" s="123">
        <f>+'جدول 4'!F20/'جدول 4'!F28*100</f>
        <v>0</v>
      </c>
      <c r="H20" s="123">
        <f>+'جدول 4'!G20/'جدول 4'!G28*100</f>
        <v>2.8691658159648585</v>
      </c>
      <c r="I20" s="123">
        <f>+'جدول 4'!H20/'جدول 4'!H28*100</f>
        <v>0</v>
      </c>
      <c r="J20" s="123">
        <f>+'جدول 4'!I20/'جدول 4'!I28*100</f>
        <v>0</v>
      </c>
      <c r="K20" s="123">
        <f>+'جدول 4'!J20/'جدول 4'!J28*100</f>
        <v>0</v>
      </c>
      <c r="L20" s="123">
        <f>+'جدول 4'!K20/'جدول 4'!K28*100</f>
        <v>0</v>
      </c>
      <c r="M20" s="124">
        <f>+'جدول 4'!L20/'جدول 4'!L28*100</f>
        <v>0</v>
      </c>
      <c r="N20" s="107" t="s">
        <v>27</v>
      </c>
      <c r="O20" s="105" t="s">
        <v>148</v>
      </c>
    </row>
    <row r="21" spans="3:15" ht="33.75">
      <c r="C21" s="122">
        <f>+'جدول 4'!B21/'جدول 4'!B28*100</f>
        <v>1.3755066254068764</v>
      </c>
      <c r="D21" s="123">
        <f>+'جدول 4'!C21/'جدول 4'!C28*100</f>
        <v>0</v>
      </c>
      <c r="E21" s="123">
        <f>+'جدول 4'!D21/'جدول 4'!D28*100</f>
        <v>0</v>
      </c>
      <c r="F21" s="123">
        <f>+'جدول 4'!E21/'جدول 4'!E28*100</f>
        <v>0</v>
      </c>
      <c r="G21" s="123">
        <f>+'جدول 4'!F21/'جدول 4'!F28*100</f>
        <v>0</v>
      </c>
      <c r="H21" s="123">
        <f>+'جدول 4'!G21/'جدول 4'!G28*100</f>
        <v>2.2277858370828088</v>
      </c>
      <c r="I21" s="123">
        <f>+'جدول 4'!H21/'جدول 4'!H28*100</f>
        <v>0</v>
      </c>
      <c r="J21" s="123">
        <f>+'جدول 4'!I21/'جدول 4'!I28*100</f>
        <v>0</v>
      </c>
      <c r="K21" s="123">
        <f>+'جدول 4'!J21/'جدول 4'!J28*100</f>
        <v>0</v>
      </c>
      <c r="L21" s="123">
        <f>+'جدول 4'!K21/'جدول 4'!K28*100</f>
        <v>0</v>
      </c>
      <c r="M21" s="124">
        <f>+'جدول 4'!L21/'جدول 4'!L28*100</f>
        <v>0</v>
      </c>
      <c r="N21" s="107" t="s">
        <v>26</v>
      </c>
      <c r="O21" s="105" t="s">
        <v>149</v>
      </c>
    </row>
    <row r="22" spans="3:15" ht="33.75">
      <c r="C22" s="122">
        <f>+'جدول 4'!B22/'جدول 4'!B28*100</f>
        <v>54.01607203435598</v>
      </c>
      <c r="D22" s="123">
        <f>+'جدول 4'!C22/'جدول 4'!C28*100</f>
        <v>0</v>
      </c>
      <c r="E22" s="123">
        <f>+'جدول 4'!D22/'جدول 4'!D28*100</f>
        <v>0</v>
      </c>
      <c r="F22" s="123">
        <f>+'جدول 4'!E22/'جدول 4'!E28*100</f>
        <v>0</v>
      </c>
      <c r="G22" s="123">
        <f>+'جدول 4'!F22/'جدول 4'!F28*100</f>
        <v>0</v>
      </c>
      <c r="H22" s="123">
        <f>+'جدول 4'!G22/'جدول 4'!G28*100</f>
        <v>87.48503135518335</v>
      </c>
      <c r="I22" s="123">
        <f>+'جدول 4'!H22/'جدول 4'!H28*100</f>
        <v>0</v>
      </c>
      <c r="J22" s="123">
        <f>+'جدول 4'!I22/'جدول 4'!I28*100</f>
        <v>0</v>
      </c>
      <c r="K22" s="123">
        <f>+'جدول 4'!J22/'جدول 4'!J28*100</f>
        <v>0</v>
      </c>
      <c r="L22" s="123">
        <f>+'جدول 4'!K22/'جدول 4'!K28*100</f>
        <v>0</v>
      </c>
      <c r="M22" s="124">
        <f>+'جدول 4'!L22/'جدول 4'!L28*100</f>
        <v>0</v>
      </c>
      <c r="N22" s="107" t="s">
        <v>25</v>
      </c>
      <c r="O22" s="105" t="s">
        <v>135</v>
      </c>
    </row>
    <row r="23" spans="3:15" ht="33.75">
      <c r="C23" s="122">
        <f>+'جدول 4'!B23/'جدول 4'!B28*100</f>
        <v>0.11451851911956094</v>
      </c>
      <c r="D23" s="123">
        <f>+'جدول 4'!C23/'جدول 4'!C28*100</f>
        <v>0</v>
      </c>
      <c r="E23" s="123">
        <f>+'جدول 4'!D23/'جدول 4'!D28*100</f>
        <v>1.3894370722893505</v>
      </c>
      <c r="F23" s="123">
        <f>+'جدول 4'!E23/'جدول 4'!E28*100</f>
        <v>100</v>
      </c>
      <c r="G23" s="123">
        <f>+'جدول 4'!F23/'جدول 4'!F28*100</f>
        <v>100</v>
      </c>
      <c r="H23" s="123">
        <f>+'جدول 4'!G23/'جدول 4'!G28*100</f>
        <v>0.05624158305009557</v>
      </c>
      <c r="I23" s="123">
        <f>+'جدول 4'!H23/'جدول 4'!H28*100</f>
        <v>0</v>
      </c>
      <c r="J23" s="123">
        <f>+'جدول 4'!I23/'جدول 4'!I28*100</f>
        <v>0</v>
      </c>
      <c r="K23" s="123">
        <f>+'جدول 4'!J23/'جدول 4'!J28*100</f>
        <v>0</v>
      </c>
      <c r="L23" s="123">
        <f>+'جدول 4'!K23/'جدول 4'!K28*100</f>
        <v>0</v>
      </c>
      <c r="M23" s="124">
        <f>+'جدول 4'!L23/'جدول 4'!L28*100</f>
        <v>0.068608456154944</v>
      </c>
      <c r="N23" s="107" t="s">
        <v>24</v>
      </c>
      <c r="O23" s="105" t="s">
        <v>136</v>
      </c>
    </row>
    <row r="24" spans="3:15" ht="33.75">
      <c r="C24" s="122">
        <f>+'جدول 4'!B24/'جدول 4'!B28*100</f>
        <v>0.7750738069021038</v>
      </c>
      <c r="D24" s="123">
        <f>+'جدول 4'!C24/'جدول 4'!C28*100</f>
        <v>0</v>
      </c>
      <c r="E24" s="123">
        <f>+'جدول 4'!D24/'جدول 4'!D28*100</f>
        <v>0</v>
      </c>
      <c r="F24" s="123">
        <f>+'جدول 4'!E24/'جدول 4'!E28*100</f>
        <v>0</v>
      </c>
      <c r="G24" s="123">
        <f>+'جدول 4'!F24/'جدول 4'!F28*100</f>
        <v>0</v>
      </c>
      <c r="H24" s="123">
        <f>+'جدول 4'!G24/'جدول 4'!G28*100</f>
        <v>0</v>
      </c>
      <c r="I24" s="123">
        <f>+'جدول 4'!H24/'جدول 4'!H28*100</f>
        <v>9.692138622755339</v>
      </c>
      <c r="J24" s="123">
        <f>+'جدول 4'!I24/'جدول 4'!I28*100</f>
        <v>0</v>
      </c>
      <c r="K24" s="123">
        <f>+'جدول 4'!J24/'جدول 4'!J28*100</f>
        <v>0</v>
      </c>
      <c r="L24" s="123">
        <f>+'جدول 4'!K24/'جدول 4'!K28*100</f>
        <v>0</v>
      </c>
      <c r="M24" s="124">
        <f>+'جدول 4'!L24/'جدول 4'!L28*100</f>
        <v>0</v>
      </c>
      <c r="N24" s="107" t="s">
        <v>23</v>
      </c>
      <c r="O24" s="105" t="s">
        <v>137</v>
      </c>
    </row>
    <row r="25" spans="3:15" ht="33.75">
      <c r="C25" s="122">
        <f>+'جدول 4'!B25/'جدول 4'!B28*100</f>
        <v>0.006785076484597804</v>
      </c>
      <c r="D25" s="123">
        <f>+'جدول 4'!C25/'جدول 4'!C28*100</f>
        <v>0</v>
      </c>
      <c r="E25" s="123">
        <f>+'جدول 4'!D25/'جدول 4'!D28*100</f>
        <v>0.15056229730663703</v>
      </c>
      <c r="F25" s="123">
        <f>+'جدول 4'!E25/'جدول 4'!E28*100</f>
        <v>0</v>
      </c>
      <c r="G25" s="123">
        <f>+'جدول 4'!F25/'جدول 4'!F28*100</f>
        <v>0</v>
      </c>
      <c r="H25" s="123">
        <f>+'جدول 4'!G25/'جدول 4'!G28*100</f>
        <v>0</v>
      </c>
      <c r="I25" s="123">
        <f>+'جدول 4'!H25/'جدول 4'!H28*100</f>
        <v>0</v>
      </c>
      <c r="J25" s="123">
        <f>+'جدول 4'!I25/'جدول 4'!I28*100</f>
        <v>0</v>
      </c>
      <c r="K25" s="123">
        <f>+'جدول 4'!J25/'جدول 4'!J28*100</f>
        <v>0</v>
      </c>
      <c r="L25" s="123">
        <f>+'جدول 4'!K25/'جدول 4'!K28*100</f>
        <v>0</v>
      </c>
      <c r="M25" s="124">
        <f>+'جدول 4'!L25/'جدول 4'!L28*100</f>
        <v>0</v>
      </c>
      <c r="N25" s="107" t="s">
        <v>130</v>
      </c>
      <c r="O25" s="105" t="s">
        <v>140</v>
      </c>
    </row>
    <row r="26" spans="3:15" ht="30.75" customHeight="1">
      <c r="C26" s="122">
        <f>+'جدول 4'!B26/'جدول 4'!B28*100</f>
        <v>4.291476928082108</v>
      </c>
      <c r="D26" s="123">
        <f>+'جدول 4'!C26/'جدول 4'!C28*100</f>
        <v>0</v>
      </c>
      <c r="E26" s="123">
        <f>+'جدول 4'!D26/'جدول 4'!D28*100</f>
        <v>95.08656676773543</v>
      </c>
      <c r="F26" s="123">
        <f>+'جدول 4'!E26/'جدول 4'!E28*100</f>
        <v>0</v>
      </c>
      <c r="G26" s="123">
        <f>+'جدول 4'!F26/'جدول 4'!F28*100</f>
        <v>0</v>
      </c>
      <c r="H26" s="123">
        <f>+'جدول 4'!G26/'جدول 4'!G28*100</f>
        <v>0.0016199902948503039</v>
      </c>
      <c r="I26" s="123">
        <f>+'جدول 4'!H26/'جدول 4'!H28*100</f>
        <v>0</v>
      </c>
      <c r="J26" s="123">
        <f>+'جدول 4'!I26/'جدول 4'!I28*100</f>
        <v>0</v>
      </c>
      <c r="K26" s="123">
        <f>+'جدول 4'!J26/'جدول 4'!J28*100</f>
        <v>0</v>
      </c>
      <c r="L26" s="123">
        <f>+'جدول 4'!K26/'جدول 4'!K28*100</f>
        <v>0</v>
      </c>
      <c r="M26" s="124">
        <f>+'جدول 4'!L26/'جدول 4'!L28*100</f>
        <v>0.021663546635308284</v>
      </c>
      <c r="N26" s="107" t="s">
        <v>143</v>
      </c>
      <c r="O26" s="105" t="s">
        <v>142</v>
      </c>
    </row>
    <row r="27" spans="3:15" ht="32.25" customHeight="1" thickBot="1">
      <c r="C27" s="122">
        <f>+'جدول 4'!B27/'جدول 4'!B28*100</f>
        <v>0.005781124913779178</v>
      </c>
      <c r="D27" s="123">
        <f>+'جدول 4'!C27/'جدول 4'!C28*100</f>
        <v>100</v>
      </c>
      <c r="E27" s="123">
        <f>+'جدول 4'!D27/'جدول 4'!D28*100</f>
        <v>0</v>
      </c>
      <c r="F27" s="123">
        <f>+'جدول 4'!E27/'جدول 4'!E28*100</f>
        <v>0</v>
      </c>
      <c r="G27" s="123">
        <f>+'جدول 4'!F27/'جدول 4'!F28*100</f>
        <v>0</v>
      </c>
      <c r="H27" s="123">
        <f>+'جدول 4'!G27/'جدول 4'!G28*100</f>
        <v>0</v>
      </c>
      <c r="I27" s="123">
        <f>+'جدول 4'!H27/'جدول 4'!H28*100</f>
        <v>0</v>
      </c>
      <c r="J27" s="123">
        <f>+'جدول 4'!I27/'جدول 4'!I28*100</f>
        <v>0</v>
      </c>
      <c r="K27" s="123">
        <f>+'جدول 4'!J27/'جدول 4'!J28*100</f>
        <v>0</v>
      </c>
      <c r="L27" s="123">
        <f>+'جدول 4'!K27/'جدول 4'!K28*100</f>
        <v>0</v>
      </c>
      <c r="M27" s="124">
        <f>+'جدول 4'!L27/'جدول 4'!L28*100</f>
        <v>0</v>
      </c>
      <c r="N27" s="108" t="s">
        <v>22</v>
      </c>
      <c r="O27" s="105" t="s">
        <v>138</v>
      </c>
    </row>
    <row r="28" spans="3:15" ht="29.25" customHeight="1" thickBot="1">
      <c r="C28" s="72">
        <f>SUM(C11:C27)</f>
        <v>100</v>
      </c>
      <c r="D28" s="73">
        <f aca="true" t="shared" si="0" ref="D28:M28">SUM(D11:D27)</f>
        <v>100</v>
      </c>
      <c r="E28" s="73">
        <f t="shared" si="0"/>
        <v>100</v>
      </c>
      <c r="F28" s="73">
        <f t="shared" si="0"/>
        <v>100</v>
      </c>
      <c r="G28" s="73">
        <f t="shared" si="0"/>
        <v>100</v>
      </c>
      <c r="H28" s="73">
        <f t="shared" si="0"/>
        <v>100</v>
      </c>
      <c r="I28" s="73">
        <f t="shared" si="0"/>
        <v>100</v>
      </c>
      <c r="J28" s="73">
        <f t="shared" si="0"/>
        <v>100</v>
      </c>
      <c r="K28" s="73">
        <f t="shared" si="0"/>
        <v>100</v>
      </c>
      <c r="L28" s="73">
        <f t="shared" si="0"/>
        <v>100</v>
      </c>
      <c r="M28" s="74">
        <f t="shared" si="0"/>
        <v>100.00000000000003</v>
      </c>
      <c r="N28" s="109"/>
      <c r="O28" s="110" t="s">
        <v>1</v>
      </c>
    </row>
  </sheetData>
  <sheetProtection/>
  <mergeCells count="16">
    <mergeCell ref="C6:C10"/>
    <mergeCell ref="D6:D9"/>
    <mergeCell ref="E6:I6"/>
    <mergeCell ref="J6:M6"/>
    <mergeCell ref="L8:L9"/>
    <mergeCell ref="M8:M9"/>
    <mergeCell ref="N6:O9"/>
    <mergeCell ref="E7:I7"/>
    <mergeCell ref="J7:K7"/>
    <mergeCell ref="L7:M7"/>
    <mergeCell ref="E8:F8"/>
    <mergeCell ref="G8:G9"/>
    <mergeCell ref="H8:H9"/>
    <mergeCell ref="I8:I9"/>
    <mergeCell ref="J8:J9"/>
    <mergeCell ref="K8:K9"/>
  </mergeCells>
  <printOptions/>
  <pageMargins left="0.75" right="0.75" top="1" bottom="1" header="0.5" footer="0.5"/>
  <pageSetup horizontalDpi="600" verticalDpi="600" orientation="portrait" paperSize="9" r:id="rId4"/>
  <headerFooter alignWithMargins="0">
    <oddFooter>&amp;L&amp;"Arial,Bold"&amp;18 115</oddFooter>
  </headerFooter>
  <drawing r:id="rId3"/>
  <legacyDrawing r:id="rId2"/>
</worksheet>
</file>

<file path=xl/worksheets/sheet12.xml><?xml version="1.0" encoding="utf-8"?>
<worksheet xmlns="http://schemas.openxmlformats.org/spreadsheetml/2006/main" xmlns:r="http://schemas.openxmlformats.org/officeDocument/2006/relationships">
  <dimension ref="C4:O28"/>
  <sheetViews>
    <sheetView zoomScalePageLayoutView="0" workbookViewId="0" topLeftCell="N4">
      <selection activeCell="O4" sqref="O4"/>
    </sheetView>
  </sheetViews>
  <sheetFormatPr defaultColWidth="9.140625" defaultRowHeight="12.75"/>
  <cols>
    <col min="3" max="5" width="15.7109375" style="0" customWidth="1"/>
    <col min="6" max="6" width="17.8515625" style="0" customWidth="1"/>
    <col min="7" max="10" width="15.7109375" style="0" customWidth="1"/>
    <col min="11" max="11" width="17.7109375" style="0" customWidth="1"/>
    <col min="12" max="13" width="15.7109375" style="0" customWidth="1"/>
    <col min="15" max="15" width="55.8515625" style="0" customWidth="1"/>
  </cols>
  <sheetData>
    <row r="4" spans="3:15" ht="23.25">
      <c r="C4" s="114" t="s">
        <v>150</v>
      </c>
      <c r="D4" s="15"/>
      <c r="E4" s="15"/>
      <c r="F4" s="15"/>
      <c r="G4" s="15"/>
      <c r="H4" s="15"/>
      <c r="I4" s="15"/>
      <c r="J4" s="15"/>
      <c r="K4" s="15"/>
      <c r="L4" s="15"/>
      <c r="M4" s="15"/>
      <c r="N4" s="15"/>
      <c r="O4" s="113" t="s">
        <v>158</v>
      </c>
    </row>
    <row r="5" spans="3:15" ht="18.75" thickBot="1">
      <c r="C5" s="1"/>
      <c r="D5" s="15"/>
      <c r="E5" s="15"/>
      <c r="F5" s="15"/>
      <c r="G5" s="15"/>
      <c r="H5" s="15"/>
      <c r="I5" s="15"/>
      <c r="J5" s="15"/>
      <c r="K5" s="15"/>
      <c r="L5" s="15"/>
      <c r="M5" s="15"/>
      <c r="N5" s="15"/>
      <c r="O5" s="6"/>
    </row>
    <row r="6" spans="3:15" ht="22.5" customHeight="1" thickBot="1">
      <c r="C6" s="177" t="s">
        <v>1</v>
      </c>
      <c r="D6" s="177" t="s">
        <v>2</v>
      </c>
      <c r="E6" s="181" t="s">
        <v>103</v>
      </c>
      <c r="F6" s="182"/>
      <c r="G6" s="182"/>
      <c r="H6" s="182"/>
      <c r="I6" s="156"/>
      <c r="J6" s="181" t="s">
        <v>104</v>
      </c>
      <c r="K6" s="182"/>
      <c r="L6" s="182"/>
      <c r="M6" s="156"/>
      <c r="N6" s="185" t="s">
        <v>151</v>
      </c>
      <c r="O6" s="169"/>
    </row>
    <row r="7" spans="3:15" ht="21.75" customHeight="1" thickBot="1">
      <c r="C7" s="178"/>
      <c r="D7" s="178"/>
      <c r="E7" s="187" t="s">
        <v>105</v>
      </c>
      <c r="F7" s="188"/>
      <c r="G7" s="188"/>
      <c r="H7" s="188"/>
      <c r="I7" s="189"/>
      <c r="J7" s="190" t="s">
        <v>106</v>
      </c>
      <c r="K7" s="191"/>
      <c r="L7" s="192" t="s">
        <v>107</v>
      </c>
      <c r="M7" s="191"/>
      <c r="N7" s="186"/>
      <c r="O7" s="171"/>
    </row>
    <row r="8" spans="3:15" ht="27.75" customHeight="1" thickBot="1">
      <c r="C8" s="178"/>
      <c r="D8" s="178"/>
      <c r="E8" s="190" t="s">
        <v>108</v>
      </c>
      <c r="F8" s="191"/>
      <c r="G8" s="131" t="s">
        <v>109</v>
      </c>
      <c r="H8" s="177" t="s">
        <v>110</v>
      </c>
      <c r="I8" s="177" t="s">
        <v>111</v>
      </c>
      <c r="J8" s="183" t="s">
        <v>112</v>
      </c>
      <c r="K8" s="183" t="s">
        <v>113</v>
      </c>
      <c r="L8" s="183" t="s">
        <v>147</v>
      </c>
      <c r="M8" s="183" t="s">
        <v>114</v>
      </c>
      <c r="N8" s="186"/>
      <c r="O8" s="171"/>
    </row>
    <row r="9" spans="3:15" ht="90.75" customHeight="1" thickBot="1">
      <c r="C9" s="178"/>
      <c r="D9" s="179"/>
      <c r="E9" s="129" t="s">
        <v>115</v>
      </c>
      <c r="F9" s="75" t="s">
        <v>116</v>
      </c>
      <c r="G9" s="195"/>
      <c r="H9" s="196" t="s">
        <v>117</v>
      </c>
      <c r="I9" s="196" t="s">
        <v>118</v>
      </c>
      <c r="J9" s="197"/>
      <c r="K9" s="197"/>
      <c r="L9" s="197"/>
      <c r="M9" s="197"/>
      <c r="N9" s="186"/>
      <c r="O9" s="171"/>
    </row>
    <row r="10" spans="3:15" ht="26.25" customHeight="1" thickBot="1">
      <c r="C10" s="198"/>
      <c r="D10" s="130" t="s">
        <v>119</v>
      </c>
      <c r="E10" s="127" t="s">
        <v>120</v>
      </c>
      <c r="F10" s="127" t="s">
        <v>121</v>
      </c>
      <c r="G10" s="127" t="s">
        <v>122</v>
      </c>
      <c r="H10" s="127" t="s">
        <v>123</v>
      </c>
      <c r="I10" s="127" t="s">
        <v>124</v>
      </c>
      <c r="J10" s="127" t="s">
        <v>125</v>
      </c>
      <c r="K10" s="127" t="s">
        <v>126</v>
      </c>
      <c r="L10" s="127" t="s">
        <v>127</v>
      </c>
      <c r="M10" s="128" t="s">
        <v>128</v>
      </c>
      <c r="N10" s="43" t="s">
        <v>101</v>
      </c>
      <c r="O10" s="24" t="s">
        <v>36</v>
      </c>
    </row>
    <row r="11" spans="3:15" ht="25.5">
      <c r="C11" s="70">
        <f>SUM(D11:M11)</f>
        <v>100</v>
      </c>
      <c r="D11" s="125">
        <f>+'جدول 4'!C11/'جدول 4'!B11*100</f>
        <v>0</v>
      </c>
      <c r="E11" s="125">
        <f>+'جدول 4'!D11/'جدول 4'!B11*100</f>
        <v>0</v>
      </c>
      <c r="F11" s="125">
        <f>+'جدول 4'!E11/'جدول 4'!B11*100</f>
        <v>0</v>
      </c>
      <c r="G11" s="125">
        <f>+'جدول 4'!F11/'جدول 4'!B11*100</f>
        <v>0</v>
      </c>
      <c r="H11" s="125">
        <f>+'جدول 4'!G11/'جدول 4'!B11*100</f>
        <v>0</v>
      </c>
      <c r="I11" s="125">
        <f>+'جدول 4'!H11/'جدول 4'!B11*100</f>
        <v>0</v>
      </c>
      <c r="J11" s="125">
        <f>+'جدول 4'!I11/'جدول 4'!B11*100</f>
        <v>0</v>
      </c>
      <c r="K11" s="125">
        <f>+'جدول 4'!J11/'جدول 4'!B11*100</f>
        <v>0</v>
      </c>
      <c r="L11" s="125">
        <f>+'جدول 4'!K11/'جدول 4'!B11*100</f>
        <v>0</v>
      </c>
      <c r="M11" s="126">
        <f>+'جدول 4'!L11/'جدول 4'!B11*100</f>
        <v>100</v>
      </c>
      <c r="N11" s="101" t="s">
        <v>35</v>
      </c>
      <c r="O11" s="102" t="s">
        <v>21</v>
      </c>
    </row>
    <row r="12" spans="3:15" ht="25.5">
      <c r="C12" s="71">
        <f aca="true" t="shared" si="0" ref="C12:C28">SUM(D12:M12)</f>
        <v>100</v>
      </c>
      <c r="D12" s="117">
        <f>+'جدول 4'!C12/'جدول 4'!B12*100</f>
        <v>0</v>
      </c>
      <c r="E12" s="117">
        <f>+'جدول 4'!D12/'جدول 4'!B12*100</f>
        <v>0</v>
      </c>
      <c r="F12" s="117">
        <f>+'جدول 4'!E12/'جدول 4'!B12*100</f>
        <v>0</v>
      </c>
      <c r="G12" s="117">
        <f>+'جدول 4'!F12/'جدول 4'!B12*100</f>
        <v>0</v>
      </c>
      <c r="H12" s="117">
        <f>+'جدول 4'!G12/'جدول 4'!B12*100</f>
        <v>0</v>
      </c>
      <c r="I12" s="117">
        <f>+'جدول 4'!H12/'جدول 4'!B12*100</f>
        <v>0</v>
      </c>
      <c r="J12" s="117">
        <f>+'جدول 4'!I12/'جدول 4'!B12*100</f>
        <v>0</v>
      </c>
      <c r="K12" s="117">
        <f>+'جدول 4'!J12/'جدول 4'!B12*100</f>
        <v>0</v>
      </c>
      <c r="L12" s="117">
        <f>+'جدول 4'!K12/'جدول 4'!B12*100</f>
        <v>0</v>
      </c>
      <c r="M12" s="118">
        <f>+'جدول 4'!L12/'جدول 4'!B12*100</f>
        <v>100</v>
      </c>
      <c r="N12" s="103" t="s">
        <v>34</v>
      </c>
      <c r="O12" s="104" t="s">
        <v>20</v>
      </c>
    </row>
    <row r="13" spans="3:15" ht="30" customHeight="1">
      <c r="C13" s="71">
        <f t="shared" si="0"/>
        <v>99.99999999999999</v>
      </c>
      <c r="D13" s="117">
        <f>+'جدول 4'!C13/'جدول 4'!B13*100</f>
        <v>0</v>
      </c>
      <c r="E13" s="117">
        <f>+'جدول 4'!D13/'جدول 4'!B13*100</f>
        <v>0</v>
      </c>
      <c r="F13" s="117">
        <f>+'جدول 4'!E13/'جدول 4'!B13*100</f>
        <v>0</v>
      </c>
      <c r="G13" s="117">
        <f>+'جدول 4'!F13/'جدول 4'!B13*100</f>
        <v>0</v>
      </c>
      <c r="H13" s="117">
        <f>+'جدول 4'!G13/'جدول 4'!B13*100</f>
        <v>37.01314641426941</v>
      </c>
      <c r="I13" s="117">
        <f>+'جدول 4'!H13/'جدول 4'!B13*100</f>
        <v>59.05725434589463</v>
      </c>
      <c r="J13" s="117">
        <f>+'جدول 4'!I13/'جدول 4'!B13*100</f>
        <v>2.615122121131853</v>
      </c>
      <c r="K13" s="117">
        <f>+'جدول 4'!J13/'جدول 4'!B13*100</f>
        <v>0</v>
      </c>
      <c r="L13" s="117">
        <f>+'جدول 4'!K13/'جدول 4'!B13*100</f>
        <v>0</v>
      </c>
      <c r="M13" s="118">
        <f>+'جدول 4'!L13/'جدول 4'!B13*100</f>
        <v>1.314477118704104</v>
      </c>
      <c r="N13" s="103" t="s">
        <v>33</v>
      </c>
      <c r="O13" s="105" t="s">
        <v>19</v>
      </c>
    </row>
    <row r="14" spans="3:15" ht="25.5">
      <c r="C14" s="71">
        <f t="shared" si="0"/>
        <v>99.99999999999999</v>
      </c>
      <c r="D14" s="117">
        <f>+'جدول 4'!C14/'جدول 4'!B14*100</f>
        <v>0</v>
      </c>
      <c r="E14" s="117">
        <f>+'جدول 4'!D14/'جدول 4'!B14*100</f>
        <v>0.004882002785890358</v>
      </c>
      <c r="F14" s="117">
        <f>+'جدول 4'!E14/'جدول 4'!B14*100</f>
        <v>0</v>
      </c>
      <c r="G14" s="117">
        <f>+'جدول 4'!F14/'جدول 4'!B14*100</f>
        <v>0</v>
      </c>
      <c r="H14" s="117">
        <f>+'جدول 4'!G14/'جدول 4'!B14*100</f>
        <v>0.5382537940134461</v>
      </c>
      <c r="I14" s="117">
        <f>+'جدول 4'!H14/'جدول 4'!B14*100</f>
        <v>0</v>
      </c>
      <c r="J14" s="117">
        <f>+'جدول 4'!I14/'جدول 4'!B14*100</f>
        <v>0</v>
      </c>
      <c r="K14" s="117">
        <f>+'جدول 4'!J14/'جدول 4'!B14*100</f>
        <v>0</v>
      </c>
      <c r="L14" s="117">
        <f>+'جدول 4'!K14/'جدول 4'!B14*100</f>
        <v>0</v>
      </c>
      <c r="M14" s="118">
        <f>+'جدول 4'!L14/'جدول 4'!B14*100</f>
        <v>99.45686420320065</v>
      </c>
      <c r="N14" s="103" t="s">
        <v>32</v>
      </c>
      <c r="O14" s="105" t="s">
        <v>129</v>
      </c>
    </row>
    <row r="15" spans="3:15" ht="25.5">
      <c r="C15" s="71">
        <f t="shared" si="0"/>
        <v>100</v>
      </c>
      <c r="D15" s="117">
        <f>+'جدول 4'!C15/'جدول 4'!B15*100</f>
        <v>0</v>
      </c>
      <c r="E15" s="117">
        <f>+'جدول 4'!D15/'جدول 4'!B15*100</f>
        <v>0</v>
      </c>
      <c r="F15" s="117">
        <f>+'جدول 4'!E15/'جدول 4'!B15*100</f>
        <v>0</v>
      </c>
      <c r="G15" s="117">
        <f>+'جدول 4'!F15/'جدول 4'!B15*100</f>
        <v>0</v>
      </c>
      <c r="H15" s="117">
        <f>+'جدول 4'!G15/'جدول 4'!B15*100</f>
        <v>0</v>
      </c>
      <c r="I15" s="117">
        <f>+'جدول 4'!H15/'جدول 4'!B15*100</f>
        <v>0</v>
      </c>
      <c r="J15" s="117">
        <f>+'جدول 4'!I15/'جدول 4'!B15*100</f>
        <v>39.900328080433276</v>
      </c>
      <c r="K15" s="117">
        <f>+'جدول 4'!J15/'جدول 4'!B15*100</f>
        <v>0</v>
      </c>
      <c r="L15" s="117">
        <f>+'جدول 4'!K15/'جدول 4'!B15*100</f>
        <v>0</v>
      </c>
      <c r="M15" s="118">
        <f>+'جدول 4'!L15/'جدول 4'!B15*100</f>
        <v>60.099671919566724</v>
      </c>
      <c r="N15" s="103" t="s">
        <v>31</v>
      </c>
      <c r="O15" s="105" t="s">
        <v>18</v>
      </c>
    </row>
    <row r="16" spans="3:15" ht="29.25" customHeight="1">
      <c r="C16" s="71">
        <f t="shared" si="0"/>
        <v>99.99999999999999</v>
      </c>
      <c r="D16" s="117">
        <f>+'جدول 4'!C16/'جدول 4'!B16*100</f>
        <v>0</v>
      </c>
      <c r="E16" s="117">
        <f>+'جدول 4'!D16/'جدول 4'!B16*100</f>
        <v>0</v>
      </c>
      <c r="F16" s="117">
        <f>+'جدول 4'!E16/'جدول 4'!B16*100</f>
        <v>0</v>
      </c>
      <c r="G16" s="117">
        <f>+'جدول 4'!F16/'جدول 4'!B16*100</f>
        <v>0</v>
      </c>
      <c r="H16" s="117">
        <f>+'جدول 4'!G16/'جدول 4'!B16*100</f>
        <v>3.6967491353861224</v>
      </c>
      <c r="I16" s="117">
        <f>+'جدول 4'!H16/'جدول 4'!B16*100</f>
        <v>0</v>
      </c>
      <c r="J16" s="117">
        <f>+'جدول 4'!I16/'جدول 4'!B16*100</f>
        <v>0.6948591899153173</v>
      </c>
      <c r="K16" s="117">
        <f>+'جدول 4'!J16/'جدول 4'!B16*100</f>
        <v>0</v>
      </c>
      <c r="L16" s="117">
        <f>+'جدول 4'!K16/'جدول 4'!B16*100</f>
        <v>0</v>
      </c>
      <c r="M16" s="118">
        <f>+'جدول 4'!L16/'جدول 4'!B16*100</f>
        <v>95.60839167469855</v>
      </c>
      <c r="N16" s="103" t="s">
        <v>141</v>
      </c>
      <c r="O16" s="106" t="s">
        <v>131</v>
      </c>
    </row>
    <row r="17" spans="3:15" ht="23.25">
      <c r="C17" s="71">
        <f t="shared" si="0"/>
        <v>100.00000000000001</v>
      </c>
      <c r="D17" s="117">
        <f>+'جدول 4'!C17/'جدول 4'!B17*100</f>
        <v>0</v>
      </c>
      <c r="E17" s="117">
        <f>+'جدول 4'!D17/'جدول 4'!B17*100</f>
        <v>0</v>
      </c>
      <c r="F17" s="117">
        <f>+'جدول 4'!E17/'جدول 4'!B17*100</f>
        <v>0</v>
      </c>
      <c r="G17" s="117">
        <f>+'جدول 4'!F17/'جدول 4'!B17*100</f>
        <v>0</v>
      </c>
      <c r="H17" s="117">
        <f>+'جدول 4'!G17/'جدول 4'!B17*100</f>
        <v>1.6547758652501767</v>
      </c>
      <c r="I17" s="117">
        <f>+'جدول 4'!H17/'جدول 4'!B17*100</f>
        <v>0</v>
      </c>
      <c r="J17" s="117">
        <f>+'جدول 4'!I17/'جدول 4'!B17*100</f>
        <v>44.8408043649483</v>
      </c>
      <c r="K17" s="117">
        <f>+'جدول 4'!J17/'جدول 4'!B17*100</f>
        <v>0</v>
      </c>
      <c r="L17" s="117">
        <f>+'جدول 4'!K17/'جدول 4'!B17*100</f>
        <v>53.50441976980154</v>
      </c>
      <c r="M17" s="118">
        <f>+'جدول 4'!L17/'جدول 4'!B17*100</f>
        <v>0</v>
      </c>
      <c r="N17" s="107" t="s">
        <v>30</v>
      </c>
      <c r="O17" s="106" t="s">
        <v>132</v>
      </c>
    </row>
    <row r="18" spans="3:15" ht="23.25">
      <c r="C18" s="71">
        <f t="shared" si="0"/>
        <v>100</v>
      </c>
      <c r="D18" s="117">
        <f>+'جدول 4'!C18/'جدول 4'!B18*100</f>
        <v>0</v>
      </c>
      <c r="E18" s="117">
        <f>+'جدول 4'!D18/'جدول 4'!B18*100</f>
        <v>0</v>
      </c>
      <c r="F18" s="117">
        <f>+'جدول 4'!E18/'جدول 4'!B18*100</f>
        <v>0</v>
      </c>
      <c r="G18" s="117">
        <f>+'جدول 4'!F18/'جدول 4'!B18*100</f>
        <v>0</v>
      </c>
      <c r="H18" s="117">
        <f>+'جدول 4'!G18/'جدول 4'!B18*100</f>
        <v>34.091030121581426</v>
      </c>
      <c r="I18" s="117">
        <f>+'جدول 4'!H18/'جدول 4'!B18*100</f>
        <v>11.335246430207167</v>
      </c>
      <c r="J18" s="117">
        <f>+'جدول 4'!I18/'جدول 4'!B18*100</f>
        <v>0.19971985209579968</v>
      </c>
      <c r="K18" s="117">
        <f>+'جدول 4'!J18/'جدول 4'!B18*100</f>
        <v>3.0045623662253083</v>
      </c>
      <c r="L18" s="117">
        <f>+'جدول 4'!K18/'جدول 4'!B18*100</f>
        <v>0</v>
      </c>
      <c r="M18" s="118">
        <f>+'جدول 4'!L18/'جدول 4'!B18*100</f>
        <v>51.3694412298903</v>
      </c>
      <c r="N18" s="107" t="s">
        <v>29</v>
      </c>
      <c r="O18" s="105" t="s">
        <v>133</v>
      </c>
    </row>
    <row r="19" spans="3:15" ht="33.75">
      <c r="C19" s="71">
        <f t="shared" si="0"/>
        <v>100.00000000000001</v>
      </c>
      <c r="D19" s="117">
        <f>+'جدول 4'!C19/'جدول 4'!B19*100</f>
        <v>0</v>
      </c>
      <c r="E19" s="117">
        <f>+'جدول 4'!D19/'جدول 4'!B19*100</f>
        <v>0</v>
      </c>
      <c r="F19" s="117">
        <f>+'جدول 4'!E19/'جدول 4'!B19*100</f>
        <v>0</v>
      </c>
      <c r="G19" s="117">
        <f>+'جدول 4'!F19/'جدول 4'!B19*100</f>
        <v>0</v>
      </c>
      <c r="H19" s="117">
        <f>+'جدول 4'!G19/'جدول 4'!B19*100</f>
        <v>22.942446271881337</v>
      </c>
      <c r="I19" s="117">
        <f>+'جدول 4'!H19/'جدول 4'!B19*100</f>
        <v>65.54984649108954</v>
      </c>
      <c r="J19" s="117">
        <f>+'جدول 4'!I19/'جدول 4'!B19*100</f>
        <v>0.1302390196842437</v>
      </c>
      <c r="K19" s="117">
        <f>+'جدول 4'!J19/'جدول 4'!B19*100</f>
        <v>0.9831367729747482</v>
      </c>
      <c r="L19" s="117">
        <f>+'جدول 4'!K19/'جدول 4'!B19*100</f>
        <v>0</v>
      </c>
      <c r="M19" s="118">
        <f>+'جدول 4'!L19/'جدول 4'!B19*100</f>
        <v>10.39433144437015</v>
      </c>
      <c r="N19" s="107" t="s">
        <v>28</v>
      </c>
      <c r="O19" s="105" t="s">
        <v>134</v>
      </c>
    </row>
    <row r="20" spans="3:15" ht="33.75">
      <c r="C20" s="71">
        <f t="shared" si="0"/>
        <v>100</v>
      </c>
      <c r="D20" s="117">
        <f>+'جدول 4'!C20/'جدول 4'!B20*100</f>
        <v>0</v>
      </c>
      <c r="E20" s="117">
        <f>+'جدول 4'!D20/'جدول 4'!B20*100</f>
        <v>7.891140839409772</v>
      </c>
      <c r="F20" s="117">
        <f>+'جدول 4'!E20/'جدول 4'!B20*100</f>
        <v>0</v>
      </c>
      <c r="G20" s="117">
        <f>+'جدول 4'!F20/'جدول 4'!B20*100</f>
        <v>0</v>
      </c>
      <c r="H20" s="117">
        <f>+'جدول 4'!G20/'جدول 4'!B20*100</f>
        <v>92.10885916059023</v>
      </c>
      <c r="I20" s="117">
        <f>+'جدول 4'!H20/'جدول 4'!B20*100</f>
        <v>0</v>
      </c>
      <c r="J20" s="117">
        <f>+'جدول 4'!I20/'جدول 4'!B20*100</f>
        <v>0</v>
      </c>
      <c r="K20" s="117">
        <f>+'جدول 4'!J20/'جدول 4'!B20*100</f>
        <v>0</v>
      </c>
      <c r="L20" s="117">
        <f>+'جدول 4'!K20/'جدول 4'!B20*100</f>
        <v>0</v>
      </c>
      <c r="M20" s="118">
        <f>+'جدول 4'!L20/'جدول 4'!B20*100</f>
        <v>0</v>
      </c>
      <c r="N20" s="107" t="s">
        <v>27</v>
      </c>
      <c r="O20" s="105" t="s">
        <v>148</v>
      </c>
    </row>
    <row r="21" spans="3:15" ht="33" customHeight="1">
      <c r="C21" s="71">
        <f t="shared" si="0"/>
        <v>100</v>
      </c>
      <c r="D21" s="117">
        <f>+'جدول 4'!C21/'جدول 4'!B21*100</f>
        <v>0</v>
      </c>
      <c r="E21" s="117">
        <f>+'جدول 4'!D21/'جدول 4'!B21*100</f>
        <v>0</v>
      </c>
      <c r="F21" s="117">
        <f>+'جدول 4'!E21/'جدول 4'!B21*100</f>
        <v>0</v>
      </c>
      <c r="G21" s="117">
        <f>+'جدول 4'!F21/'جدول 4'!B21*100</f>
        <v>0</v>
      </c>
      <c r="H21" s="117">
        <f>+'جدول 4'!G21/'جدول 4'!B21*100</f>
        <v>100</v>
      </c>
      <c r="I21" s="117">
        <f>+'جدول 4'!H21/'جدول 4'!B21*100</f>
        <v>0</v>
      </c>
      <c r="J21" s="117">
        <f>+'جدول 4'!I21/'جدول 4'!B21*100</f>
        <v>0</v>
      </c>
      <c r="K21" s="117">
        <f>+'جدول 4'!J21/'جدول 4'!B21*100</f>
        <v>0</v>
      </c>
      <c r="L21" s="117">
        <f>+'جدول 4'!K21/'جدول 4'!B21*100</f>
        <v>0</v>
      </c>
      <c r="M21" s="118">
        <f>+'جدول 4'!L21/'جدول 4'!B21*100</f>
        <v>0</v>
      </c>
      <c r="N21" s="107" t="s">
        <v>26</v>
      </c>
      <c r="O21" s="105" t="s">
        <v>149</v>
      </c>
    </row>
    <row r="22" spans="3:15" ht="31.5" customHeight="1">
      <c r="C22" s="71">
        <f t="shared" si="0"/>
        <v>100</v>
      </c>
      <c r="D22" s="117">
        <f>+'جدول 4'!C22/'جدول 4'!B22*100</f>
        <v>0</v>
      </c>
      <c r="E22" s="117">
        <f>+'جدول 4'!D22/'جدول 4'!B22*100</f>
        <v>0</v>
      </c>
      <c r="F22" s="117">
        <f>+'جدول 4'!E22/'جدول 4'!B22*100</f>
        <v>0</v>
      </c>
      <c r="G22" s="117">
        <f>+'جدول 4'!F22/'جدول 4'!B22*100</f>
        <v>0</v>
      </c>
      <c r="H22" s="117">
        <f>+'جدول 4'!G22/'جدول 4'!B22*100</f>
        <v>100</v>
      </c>
      <c r="I22" s="117">
        <f>+'جدول 4'!H22/'جدول 4'!B22*100</f>
        <v>0</v>
      </c>
      <c r="J22" s="117">
        <f>+'جدول 4'!I22/'جدول 4'!B22*100</f>
        <v>0</v>
      </c>
      <c r="K22" s="117">
        <f>+'جدول 4'!J22/'جدول 4'!B22*100</f>
        <v>0</v>
      </c>
      <c r="L22" s="117">
        <f>+'جدول 4'!K22/'جدول 4'!B22*100</f>
        <v>0</v>
      </c>
      <c r="M22" s="118">
        <f>+'جدول 4'!L22/'جدول 4'!B22*100</f>
        <v>0</v>
      </c>
      <c r="N22" s="107" t="s">
        <v>25</v>
      </c>
      <c r="O22" s="105" t="s">
        <v>135</v>
      </c>
    </row>
    <row r="23" spans="3:15" ht="33.75">
      <c r="C23" s="71">
        <f t="shared" si="0"/>
        <v>100</v>
      </c>
      <c r="D23" s="117">
        <f>+'جدول 4'!C23/'جدول 4'!B23*100</f>
        <v>0</v>
      </c>
      <c r="E23" s="117">
        <f>+'جدول 4'!D23/'جدول 4'!B23*100</f>
        <v>54.676621810127145</v>
      </c>
      <c r="F23" s="117">
        <f>+'جدول 4'!E23/'جدول 4'!B23*100</f>
        <v>0.0037466000150491994</v>
      </c>
      <c r="G23" s="117">
        <f>+'جدول 4'!F23/'جدول 4'!B23*100</f>
        <v>0.03801805756080256</v>
      </c>
      <c r="H23" s="117">
        <f>+'جدول 4'!G23/'جدول 4'!B23*100</f>
        <v>30.322922853336205</v>
      </c>
      <c r="I23" s="117">
        <f>+'جدول 4'!H23/'جدول 4'!B23*100</f>
        <v>0</v>
      </c>
      <c r="J23" s="117">
        <f>+'جدول 4'!I23/'جدول 4'!B23*100</f>
        <v>0</v>
      </c>
      <c r="K23" s="117">
        <f>+'جدول 4'!J23/'جدول 4'!B23*100</f>
        <v>0</v>
      </c>
      <c r="L23" s="117">
        <f>+'جدول 4'!K23/'جدول 4'!B23*100</f>
        <v>0</v>
      </c>
      <c r="M23" s="118">
        <f>+'جدول 4'!L23/'جدول 4'!B23*100</f>
        <v>14.958690678960796</v>
      </c>
      <c r="N23" s="107" t="s">
        <v>24</v>
      </c>
      <c r="O23" s="105" t="s">
        <v>136</v>
      </c>
    </row>
    <row r="24" spans="3:15" ht="31.5" customHeight="1">
      <c r="C24" s="71">
        <f t="shared" si="0"/>
        <v>100</v>
      </c>
      <c r="D24" s="117">
        <f>+'جدول 4'!C24/'جدول 4'!B24*100</f>
        <v>0</v>
      </c>
      <c r="E24" s="117">
        <f>+'جدول 4'!D24/'جدول 4'!B24*100</f>
        <v>0</v>
      </c>
      <c r="F24" s="117">
        <f>+'جدول 4'!E24/'جدول 4'!B24*100</f>
        <v>0</v>
      </c>
      <c r="G24" s="117">
        <f>+'جدول 4'!F24/'جدول 4'!B24*100</f>
        <v>0</v>
      </c>
      <c r="H24" s="117">
        <f>+'جدول 4'!G24/'جدول 4'!B24*100</f>
        <v>0</v>
      </c>
      <c r="I24" s="117">
        <f>+'جدول 4'!H24/'جدول 4'!B24*100</f>
        <v>100</v>
      </c>
      <c r="J24" s="117">
        <f>+'جدول 4'!I24/'جدول 4'!B24*100</f>
        <v>0</v>
      </c>
      <c r="K24" s="117">
        <f>+'جدول 4'!J24/'جدول 4'!B24*100</f>
        <v>0</v>
      </c>
      <c r="L24" s="117">
        <f>+'جدول 4'!K24/'جدول 4'!B24*100</f>
        <v>0</v>
      </c>
      <c r="M24" s="118">
        <f>+'جدول 4'!L24/'جدول 4'!B24*100</f>
        <v>0</v>
      </c>
      <c r="N24" s="107" t="s">
        <v>23</v>
      </c>
      <c r="O24" s="105" t="s">
        <v>137</v>
      </c>
    </row>
    <row r="25" spans="3:15" ht="33.75">
      <c r="C25" s="71">
        <f t="shared" si="0"/>
        <v>100</v>
      </c>
      <c r="D25" s="117">
        <f>+'جدول 4'!C25/'جدول 4'!B25*100</f>
        <v>0</v>
      </c>
      <c r="E25" s="117">
        <f>+'جدول 4'!D25/'جدول 4'!B25*100</f>
        <v>100</v>
      </c>
      <c r="F25" s="117">
        <f>+'جدول 4'!E25/'جدول 4'!B25*100</f>
        <v>0</v>
      </c>
      <c r="G25" s="117">
        <f>+'جدول 4'!F25/'جدول 4'!B25*100</f>
        <v>0</v>
      </c>
      <c r="H25" s="117">
        <f>+'جدول 4'!G25/'جدول 4'!B25*100</f>
        <v>0</v>
      </c>
      <c r="I25" s="117">
        <f>+'جدول 4'!H25/'جدول 4'!B25*100</f>
        <v>0</v>
      </c>
      <c r="J25" s="117">
        <f>+'جدول 4'!I25/'جدول 4'!B25*100</f>
        <v>0</v>
      </c>
      <c r="K25" s="117">
        <f>+'جدول 4'!J25/'جدول 4'!B25*100</f>
        <v>0</v>
      </c>
      <c r="L25" s="117">
        <f>+'جدول 4'!K25/'جدول 4'!B25*100</f>
        <v>0</v>
      </c>
      <c r="M25" s="118">
        <f>+'جدول 4'!L25/'جدول 4'!B25*100</f>
        <v>0</v>
      </c>
      <c r="N25" s="107" t="s">
        <v>130</v>
      </c>
      <c r="O25" s="105" t="s">
        <v>140</v>
      </c>
    </row>
    <row r="26" spans="3:15" ht="32.25" customHeight="1">
      <c r="C26" s="71">
        <f t="shared" si="0"/>
        <v>100</v>
      </c>
      <c r="D26" s="117">
        <f>+'جدول 4'!C26/'جدول 4'!B26*100</f>
        <v>0</v>
      </c>
      <c r="E26" s="117">
        <f>+'جدول 4'!D26/'جدول 4'!B26*100</f>
        <v>99.85065079071155</v>
      </c>
      <c r="F26" s="117">
        <f>+'جدول 4'!E26/'جدول 4'!B26*100</f>
        <v>0</v>
      </c>
      <c r="G26" s="117">
        <f>+'جدول 4'!F26/'جدول 4'!B26*100</f>
        <v>0</v>
      </c>
      <c r="H26" s="117">
        <f>+'جدول 4'!G26/'جدول 4'!B26*100</f>
        <v>0.023307456304647017</v>
      </c>
      <c r="I26" s="117">
        <f>+'جدول 4'!H26/'جدول 4'!B26*100</f>
        <v>0</v>
      </c>
      <c r="J26" s="117">
        <f>+'جدول 4'!I26/'جدول 4'!B26*100</f>
        <v>0</v>
      </c>
      <c r="K26" s="117">
        <f>+'جدول 4'!J26/'جدول 4'!B26*100</f>
        <v>0</v>
      </c>
      <c r="L26" s="117">
        <f>+'جدول 4'!K26/'جدول 4'!B26*100</f>
        <v>0</v>
      </c>
      <c r="M26" s="118">
        <f>+'جدول 4'!L26/'جدول 4'!B26*100</f>
        <v>0.12604175298379353</v>
      </c>
      <c r="N26" s="107" t="s">
        <v>143</v>
      </c>
      <c r="O26" s="105" t="s">
        <v>142</v>
      </c>
    </row>
    <row r="27" spans="3:15" ht="32.25" customHeight="1" thickBot="1">
      <c r="C27" s="71">
        <f t="shared" si="0"/>
        <v>100</v>
      </c>
      <c r="D27" s="117">
        <f>+'جدول 4'!C27/'جدول 4'!B27*100</f>
        <v>100</v>
      </c>
      <c r="E27" s="117">
        <f>+'جدول 4'!D27/'جدول 4'!B27*100</f>
        <v>0</v>
      </c>
      <c r="F27" s="117">
        <f>+'جدول 4'!E27/'جدول 4'!B27*100</f>
        <v>0</v>
      </c>
      <c r="G27" s="117">
        <f>+'جدول 4'!F27/'جدول 4'!B27*100</f>
        <v>0</v>
      </c>
      <c r="H27" s="117">
        <f>+'جدول 4'!G27/'جدول 4'!B27*100</f>
        <v>0</v>
      </c>
      <c r="I27" s="117">
        <f>+'جدول 4'!H27/'جدول 4'!B27*100</f>
        <v>0</v>
      </c>
      <c r="J27" s="117">
        <f>+'جدول 4'!I27/'جدول 4'!B27*100</f>
        <v>0</v>
      </c>
      <c r="K27" s="117">
        <f>+'جدول 4'!J27/'جدول 4'!B27*100</f>
        <v>0</v>
      </c>
      <c r="L27" s="117">
        <f>+'جدول 4'!K27/'جدول 4'!B27*100</f>
        <v>0</v>
      </c>
      <c r="M27" s="118">
        <f>+'جدول 4'!L27/'جدول 4'!B27*100</f>
        <v>0</v>
      </c>
      <c r="N27" s="108" t="s">
        <v>22</v>
      </c>
      <c r="O27" s="105" t="s">
        <v>138</v>
      </c>
    </row>
    <row r="28" spans="3:15" ht="32.25" customHeight="1" thickBot="1">
      <c r="C28" s="72">
        <f t="shared" si="0"/>
        <v>99.99999999999997</v>
      </c>
      <c r="D28" s="73">
        <f>+'جدول 4'!C28/'جدول 4'!B28*100</f>
        <v>0.005781124913779178</v>
      </c>
      <c r="E28" s="73">
        <f>+'جدول 4'!D28/'جدول 4'!B28*100</f>
        <v>4.506491071120703</v>
      </c>
      <c r="F28" s="73">
        <f>+'جدول 4'!E28/'جدول 4'!B28*100</f>
        <v>4.290550854567591E-06</v>
      </c>
      <c r="G28" s="73">
        <f>+'جدول 4'!F28/'جدول 4'!B28*100</f>
        <v>4.3537716516653356E-05</v>
      </c>
      <c r="H28" s="73">
        <f>+'جدول 4'!G28/'جدول 4'!B28*100</f>
        <v>61.74321617952487</v>
      </c>
      <c r="I28" s="73">
        <f>+'جدول 4'!H28/'جدول 4'!B28*100</f>
        <v>7.996932741782858</v>
      </c>
      <c r="J28" s="73">
        <f>+'جدول 4'!I28/'جدول 4'!B28*100</f>
        <v>0.4616657084920769</v>
      </c>
      <c r="K28" s="73">
        <f>+'جدول 4'!J28/'جدول 4'!B28*100</f>
        <v>0.25850517404236056</v>
      </c>
      <c r="L28" s="73">
        <f>+'جدول 4'!K28/'جدول 4'!B28*100</f>
        <v>0.05890583652654783</v>
      </c>
      <c r="M28" s="74">
        <f>+'جدول 4'!L28/'جدول 4'!B28*100</f>
        <v>24.96845433532942</v>
      </c>
      <c r="N28" s="109"/>
      <c r="O28" s="110" t="s">
        <v>1</v>
      </c>
    </row>
  </sheetData>
  <sheetProtection/>
  <mergeCells count="16">
    <mergeCell ref="C6:C10"/>
    <mergeCell ref="D6:D9"/>
    <mergeCell ref="E6:I6"/>
    <mergeCell ref="J6:M6"/>
    <mergeCell ref="L8:L9"/>
    <mergeCell ref="M8:M9"/>
    <mergeCell ref="N6:O9"/>
    <mergeCell ref="E7:I7"/>
    <mergeCell ref="J7:K7"/>
    <mergeCell ref="L7:M7"/>
    <mergeCell ref="E8:F8"/>
    <mergeCell ref="G8:G9"/>
    <mergeCell ref="H8:H9"/>
    <mergeCell ref="I8:I9"/>
    <mergeCell ref="J8:J9"/>
    <mergeCell ref="K8:K9"/>
  </mergeCells>
  <printOptions/>
  <pageMargins left="0.75" right="0.75" top="1" bottom="1" header="0.5" footer="0.5"/>
  <pageSetup horizontalDpi="600" verticalDpi="600" orientation="portrait" paperSize="9" r:id="rId4"/>
  <headerFooter alignWithMargins="0">
    <oddFooter>&amp;L&amp;"Arial,Bold"&amp;18 116</oddFooter>
  </headerFooter>
  <drawing r:id="rId3"/>
  <legacyDrawing r:id="rId2"/>
</worksheet>
</file>

<file path=xl/worksheets/sheet2.xml><?xml version="1.0" encoding="utf-8"?>
<worksheet xmlns="http://schemas.openxmlformats.org/spreadsheetml/2006/main" xmlns:r="http://schemas.openxmlformats.org/officeDocument/2006/relationships">
  <dimension ref="C4:V29"/>
  <sheetViews>
    <sheetView zoomScalePageLayoutView="0" workbookViewId="0" topLeftCell="U1">
      <selection activeCell="V4" sqref="V4"/>
    </sheetView>
  </sheetViews>
  <sheetFormatPr defaultColWidth="9.140625" defaultRowHeight="25.5" customHeight="1"/>
  <cols>
    <col min="3" max="9" width="12.7109375" style="0" customWidth="1"/>
    <col min="10" max="11" width="13.7109375" style="0" customWidth="1"/>
    <col min="12" max="18" width="12.7109375" style="0" customWidth="1"/>
    <col min="19" max="19" width="15.57421875" style="0" customWidth="1"/>
    <col min="20" max="20" width="12.7109375" style="0" customWidth="1"/>
    <col min="21" max="21" width="11.140625" style="0" customWidth="1"/>
    <col min="22" max="22" width="57.8515625" style="0" customWidth="1"/>
  </cols>
  <sheetData>
    <row r="4" spans="3:22" ht="25.5" customHeight="1">
      <c r="C4" s="114" t="s">
        <v>150</v>
      </c>
      <c r="D4" s="2"/>
      <c r="E4" s="2"/>
      <c r="F4" s="2"/>
      <c r="G4" s="3"/>
      <c r="H4" s="3"/>
      <c r="I4" s="3"/>
      <c r="J4" s="3"/>
      <c r="K4" s="3"/>
      <c r="L4" s="2"/>
      <c r="M4" s="3"/>
      <c r="N4" s="3"/>
      <c r="O4" s="3"/>
      <c r="P4" s="3"/>
      <c r="Q4" s="3"/>
      <c r="R4" s="3"/>
      <c r="S4" s="3"/>
      <c r="T4" s="3"/>
      <c r="U4" s="26"/>
      <c r="V4" s="112" t="s">
        <v>165</v>
      </c>
    </row>
    <row r="5" spans="3:22" ht="25.5" customHeight="1" thickBot="1">
      <c r="C5" s="27"/>
      <c r="D5" s="28"/>
      <c r="E5" s="28"/>
      <c r="F5" s="28"/>
      <c r="G5" s="29"/>
      <c r="H5" s="29"/>
      <c r="I5" s="29"/>
      <c r="J5" s="29"/>
      <c r="K5" s="30"/>
      <c r="L5" s="30"/>
      <c r="M5" s="30"/>
      <c r="N5" s="31"/>
      <c r="O5" s="31"/>
      <c r="P5" s="31"/>
      <c r="Q5" s="30"/>
      <c r="R5" s="30"/>
      <c r="S5" s="30"/>
      <c r="T5" s="30"/>
      <c r="U5" s="27"/>
      <c r="V5" s="28"/>
    </row>
    <row r="6" spans="3:22" ht="25.5" customHeight="1" thickBot="1">
      <c r="C6" s="131" t="s">
        <v>1</v>
      </c>
      <c r="D6" s="131" t="s">
        <v>2</v>
      </c>
      <c r="E6" s="141" t="s">
        <v>3</v>
      </c>
      <c r="F6" s="142"/>
      <c r="G6" s="142"/>
      <c r="H6" s="142"/>
      <c r="I6" s="142"/>
      <c r="J6" s="142"/>
      <c r="K6" s="143"/>
      <c r="L6" s="134" t="s">
        <v>4</v>
      </c>
      <c r="M6" s="135"/>
      <c r="N6" s="136"/>
      <c r="O6" s="136"/>
      <c r="P6" s="136"/>
      <c r="Q6" s="136"/>
      <c r="R6" s="136"/>
      <c r="S6" s="136"/>
      <c r="T6" s="136"/>
      <c r="U6" s="149" t="s">
        <v>5</v>
      </c>
      <c r="V6" s="150"/>
    </row>
    <row r="7" spans="3:22" ht="42.75" customHeight="1" thickBot="1">
      <c r="C7" s="132"/>
      <c r="D7" s="133"/>
      <c r="E7" s="144" t="s">
        <v>139</v>
      </c>
      <c r="F7" s="145"/>
      <c r="G7" s="146"/>
      <c r="H7" s="131" t="s">
        <v>6</v>
      </c>
      <c r="I7" s="131" t="s">
        <v>7</v>
      </c>
      <c r="J7" s="149" t="s">
        <v>8</v>
      </c>
      <c r="K7" s="156"/>
      <c r="L7" s="149" t="s">
        <v>9</v>
      </c>
      <c r="M7" s="159"/>
      <c r="N7" s="160" t="s">
        <v>10</v>
      </c>
      <c r="O7" s="135"/>
      <c r="P7" s="135"/>
      <c r="Q7" s="135"/>
      <c r="R7" s="135"/>
      <c r="S7" s="135"/>
      <c r="T7" s="161"/>
      <c r="U7" s="133"/>
      <c r="V7" s="151"/>
    </row>
    <row r="8" spans="3:22" ht="25.5" customHeight="1" thickBot="1">
      <c r="C8" s="132"/>
      <c r="D8" s="133"/>
      <c r="E8" s="147" t="s">
        <v>142</v>
      </c>
      <c r="F8" s="139" t="s">
        <v>140</v>
      </c>
      <c r="G8" s="137" t="s">
        <v>11</v>
      </c>
      <c r="H8" s="154"/>
      <c r="I8" s="155"/>
      <c r="J8" s="157"/>
      <c r="K8" s="158"/>
      <c r="L8" s="162" t="s">
        <v>12</v>
      </c>
      <c r="M8" s="164" t="s">
        <v>13</v>
      </c>
      <c r="N8" s="159" t="s">
        <v>144</v>
      </c>
      <c r="O8" s="160" t="s">
        <v>14</v>
      </c>
      <c r="P8" s="166"/>
      <c r="Q8" s="135"/>
      <c r="R8" s="135"/>
      <c r="S8" s="135"/>
      <c r="T8" s="161"/>
      <c r="U8" s="133"/>
      <c r="V8" s="151"/>
    </row>
    <row r="9" spans="3:22" ht="93.75" customHeight="1" thickBot="1">
      <c r="C9" s="132"/>
      <c r="D9" s="133"/>
      <c r="E9" s="148"/>
      <c r="F9" s="140"/>
      <c r="G9" s="138"/>
      <c r="H9" s="151"/>
      <c r="I9" s="133"/>
      <c r="J9" s="76" t="s">
        <v>15</v>
      </c>
      <c r="K9" s="77" t="s">
        <v>16</v>
      </c>
      <c r="L9" s="163"/>
      <c r="M9" s="165"/>
      <c r="N9" s="151"/>
      <c r="O9" s="78" t="s">
        <v>17</v>
      </c>
      <c r="P9" s="79" t="s">
        <v>18</v>
      </c>
      <c r="Q9" s="80" t="s">
        <v>152</v>
      </c>
      <c r="R9" s="80" t="s">
        <v>19</v>
      </c>
      <c r="S9" s="80" t="s">
        <v>20</v>
      </c>
      <c r="T9" s="81" t="s">
        <v>21</v>
      </c>
      <c r="U9" s="152"/>
      <c r="V9" s="153"/>
    </row>
    <row r="10" spans="3:22" ht="27.75" customHeight="1" thickBot="1">
      <c r="C10" s="82"/>
      <c r="D10" s="83" t="s">
        <v>22</v>
      </c>
      <c r="E10" s="83" t="s">
        <v>143</v>
      </c>
      <c r="F10" s="83" t="s">
        <v>130</v>
      </c>
      <c r="G10" s="83" t="s">
        <v>23</v>
      </c>
      <c r="H10" s="83" t="s">
        <v>24</v>
      </c>
      <c r="I10" s="83" t="s">
        <v>25</v>
      </c>
      <c r="J10" s="44" t="s">
        <v>26</v>
      </c>
      <c r="K10" s="44" t="s">
        <v>27</v>
      </c>
      <c r="L10" s="44" t="s">
        <v>28</v>
      </c>
      <c r="M10" s="44" t="s">
        <v>29</v>
      </c>
      <c r="N10" s="83" t="s">
        <v>30</v>
      </c>
      <c r="O10" s="84" t="s">
        <v>141</v>
      </c>
      <c r="P10" s="84" t="s">
        <v>31</v>
      </c>
      <c r="Q10" s="84" t="s">
        <v>32</v>
      </c>
      <c r="R10" s="84" t="s">
        <v>33</v>
      </c>
      <c r="S10" s="84" t="s">
        <v>34</v>
      </c>
      <c r="T10" s="85" t="s">
        <v>35</v>
      </c>
      <c r="U10" s="86" t="s">
        <v>145</v>
      </c>
      <c r="V10" s="87" t="s">
        <v>36</v>
      </c>
    </row>
    <row r="11" spans="3:22" ht="25.5" customHeight="1">
      <c r="C11" s="57">
        <f>+'جدول 1'!B11/'جدول 1'!B29*100</f>
        <v>61.95770365614267</v>
      </c>
      <c r="D11" s="58">
        <f>+'جدول 1'!C11/'جدول 1'!C29*100</f>
        <v>0</v>
      </c>
      <c r="E11" s="58">
        <f>+'جدول 1'!D11/'جدول 1'!D29*100</f>
        <v>0.017386058369691954</v>
      </c>
      <c r="F11" s="58">
        <f>+'جدول 1'!E11/'جدول 1'!E29*100</f>
        <v>0</v>
      </c>
      <c r="G11" s="58">
        <f>+'جدول 1'!F11/'جدول 1'!F29*100</f>
        <v>0</v>
      </c>
      <c r="H11" s="58">
        <f>+'جدول 1'!G11/'جدول 1'!G29*100</f>
        <v>30.442353554261754</v>
      </c>
      <c r="I11" s="58">
        <f>+'جدول 1'!H11/'جدول 1'!H29*100</f>
        <v>67.06586837454789</v>
      </c>
      <c r="J11" s="58">
        <f>+'جدول 1'!I11/'جدول 1'!I29*100</f>
        <v>67.40202211066055</v>
      </c>
      <c r="K11" s="58">
        <f>+'جدول 1'!J11/'جدول 1'!J29*100</f>
        <v>67.29165639173206</v>
      </c>
      <c r="L11" s="58">
        <f>+'جدول 1'!K11/'جدول 1'!K29*100</f>
        <v>72.14410856313701</v>
      </c>
      <c r="M11" s="58">
        <f>+'جدول 1'!L11/'جدول 1'!L29*100</f>
        <v>73.7274817631426</v>
      </c>
      <c r="N11" s="58">
        <f>+'جدول 1'!M11/'جدول 1'!M29*100</f>
        <v>78.88121833614508</v>
      </c>
      <c r="O11" s="58">
        <f>+'جدول 1'!N11/'جدول 1'!N29*100</f>
        <v>86.02861103674664</v>
      </c>
      <c r="P11" s="58">
        <f>+'جدول 1'!O11/'جدول 1'!O29*100</f>
        <v>73.33904184367714</v>
      </c>
      <c r="Q11" s="58">
        <f>+'جدول 1'!P11/'جدول 1'!P29*100</f>
        <v>27.805036872979933</v>
      </c>
      <c r="R11" s="58">
        <f>+'جدول 1'!Q11/'جدول 1'!Q29*100</f>
        <v>62.981251830350615</v>
      </c>
      <c r="S11" s="58">
        <f>+'جدول 1'!R11/'جدول 1'!R29*100</f>
        <v>64.5995574246483</v>
      </c>
      <c r="T11" s="59">
        <f>+'جدول 1'!S11/'جدول 1'!S29*100</f>
        <v>40.625187855802544</v>
      </c>
      <c r="U11" s="10" t="s">
        <v>37</v>
      </c>
      <c r="V11" s="96" t="s">
        <v>38</v>
      </c>
    </row>
    <row r="12" spans="3:22" ht="25.5" customHeight="1">
      <c r="C12" s="60">
        <f>+'جدول 1'!B12/'جدول 1'!B29*100</f>
        <v>1.266330199738966</v>
      </c>
      <c r="D12" s="61">
        <f>+'جدول 1'!C12/'جدول 1'!C29*100</f>
        <v>0</v>
      </c>
      <c r="E12" s="61">
        <f>+'جدول 1'!D12/'جدول 1'!D29*100</f>
        <v>0</v>
      </c>
      <c r="F12" s="61">
        <f>+'جدول 1'!E12/'جدول 1'!E29*100</f>
        <v>0</v>
      </c>
      <c r="G12" s="61">
        <f>+'جدول 1'!F12/'جدول 1'!F29*100</f>
        <v>0</v>
      </c>
      <c r="H12" s="61">
        <f>+'جدول 1'!G12/'جدول 1'!G29*100</f>
        <v>0</v>
      </c>
      <c r="I12" s="61">
        <f>+'جدول 1'!H12/'جدول 1'!H29*100</f>
        <v>0.7427622409481562</v>
      </c>
      <c r="J12" s="61">
        <f>+'جدول 1'!I12/'جدول 1'!I29*100</f>
        <v>0.07731813846475935</v>
      </c>
      <c r="K12" s="61">
        <f>+'جدول 1'!J12/'جدول 1'!J29*100</f>
        <v>0.00012664981500542705</v>
      </c>
      <c r="L12" s="61">
        <f>+'جدول 1'!K12/'جدول 1'!K29*100</f>
        <v>0.49195427169286804</v>
      </c>
      <c r="M12" s="61">
        <f>+'جدول 1'!L12/'جدول 1'!L29*100</f>
        <v>0.4399949142348931</v>
      </c>
      <c r="N12" s="61">
        <f>+'جدول 1'!M12/'جدول 1'!M29*100</f>
        <v>0.07175242928773194</v>
      </c>
      <c r="O12" s="61">
        <f>+'جدول 1'!N12/'جدول 1'!N29*100</f>
        <v>0</v>
      </c>
      <c r="P12" s="61">
        <f>+'جدول 1'!O12/'جدول 1'!O29*100</f>
        <v>0</v>
      </c>
      <c r="Q12" s="61">
        <f>+'جدول 1'!P12/'جدول 1'!P29*100</f>
        <v>14.964694903408699</v>
      </c>
      <c r="R12" s="61">
        <f>+'جدول 1'!Q12/'جدول 1'!Q29*100</f>
        <v>0.9584725894439914</v>
      </c>
      <c r="S12" s="61">
        <f>+'جدول 1'!R12/'جدول 1'!R29*100</f>
        <v>0.011187252390765262</v>
      </c>
      <c r="T12" s="62">
        <f>+'جدول 1'!S12/'جدول 1'!S29*100</f>
        <v>0</v>
      </c>
      <c r="U12" s="4" t="s">
        <v>39</v>
      </c>
      <c r="V12" s="97" t="s">
        <v>40</v>
      </c>
    </row>
    <row r="13" spans="3:22" ht="25.5" customHeight="1">
      <c r="C13" s="60">
        <f>+'جدول 1'!B13/'جدول 1'!B29*100</f>
        <v>0.34373481604049133</v>
      </c>
      <c r="D13" s="61">
        <f>+'جدول 1'!C13/'جدول 1'!C29*100</f>
        <v>0</v>
      </c>
      <c r="E13" s="61">
        <f>+'جدول 1'!D13/'جدول 1'!D29*100</f>
        <v>0</v>
      </c>
      <c r="F13" s="61">
        <f>+'جدول 1'!E13/'جدول 1'!E29*100</f>
        <v>0</v>
      </c>
      <c r="G13" s="61">
        <f>+'جدول 1'!F13/'جدول 1'!F29*100</f>
        <v>0</v>
      </c>
      <c r="H13" s="61">
        <f>+'جدول 1'!G13/'جدول 1'!G29*100</f>
        <v>62.77057780849054</v>
      </c>
      <c r="I13" s="61">
        <f>+'جدول 1'!H13/'جدول 1'!H29*100</f>
        <v>0.5030986839539149</v>
      </c>
      <c r="J13" s="61">
        <f>+'جدول 1'!I13/'جدول 1'!I29*100</f>
        <v>0</v>
      </c>
      <c r="K13" s="61">
        <f>+'جدول 1'!J13/'جدول 1'!J29*100</f>
        <v>0.005029540437623204</v>
      </c>
      <c r="L13" s="61">
        <f>+'جدول 1'!K13/'جدول 1'!K29*100</f>
        <v>0</v>
      </c>
      <c r="M13" s="61">
        <f>+'جدول 1'!L13/'جدول 1'!L29*100</f>
        <v>0</v>
      </c>
      <c r="N13" s="61">
        <f>+'جدول 1'!M13/'جدول 1'!M29*100</f>
        <v>0</v>
      </c>
      <c r="O13" s="61">
        <f>+'جدول 1'!N13/'جدول 1'!N29*100</f>
        <v>0</v>
      </c>
      <c r="P13" s="61">
        <f>+'جدول 1'!O13/'جدول 1'!O29*100</f>
        <v>0</v>
      </c>
      <c r="Q13" s="61">
        <f>+'جدول 1'!P13/'جدول 1'!P29*100</f>
        <v>0</v>
      </c>
      <c r="R13" s="61">
        <f>+'جدول 1'!Q13/'جدول 1'!Q29*100</f>
        <v>0</v>
      </c>
      <c r="S13" s="61">
        <f>+'جدول 1'!R13/'جدول 1'!R29*100</f>
        <v>0</v>
      </c>
      <c r="T13" s="62">
        <f>+'جدول 1'!S13/'جدول 1'!S29*100</f>
        <v>0</v>
      </c>
      <c r="U13" s="4" t="s">
        <v>41</v>
      </c>
      <c r="V13" s="97" t="s">
        <v>42</v>
      </c>
    </row>
    <row r="14" spans="3:22" ht="25.5" customHeight="1">
      <c r="C14" s="60">
        <f>+'جدول 1'!B14/'جدول 1'!B29*100</f>
        <v>7.465382363856575</v>
      </c>
      <c r="D14" s="61">
        <f>+'جدول 1'!C14/'جدول 1'!C29*100</f>
        <v>0</v>
      </c>
      <c r="E14" s="61">
        <f>+'جدول 1'!D14/'جدول 1'!D29*100</f>
        <v>0</v>
      </c>
      <c r="F14" s="61">
        <f>+'جدول 1'!E14/'جدول 1'!E29*100</f>
        <v>0</v>
      </c>
      <c r="G14" s="61">
        <f>+'جدول 1'!F14/'جدول 1'!F29*100</f>
        <v>0</v>
      </c>
      <c r="H14" s="61">
        <f>+'جدول 1'!G14/'جدول 1'!G29*100</f>
        <v>0</v>
      </c>
      <c r="I14" s="61">
        <f>+'جدول 1'!H14/'جدول 1'!H29*100</f>
        <v>9.040562747826185</v>
      </c>
      <c r="J14" s="61">
        <f>+'جدول 1'!I14/'جدول 1'!I29*100</f>
        <v>10.9670664785051</v>
      </c>
      <c r="K14" s="61">
        <f>+'جدول 1'!J14/'جدول 1'!J29*100</f>
        <v>22.187858441969784</v>
      </c>
      <c r="L14" s="61">
        <f>+'جدول 1'!K14/'جدول 1'!K29*100</f>
        <v>8.349547602087354</v>
      </c>
      <c r="M14" s="61">
        <f>+'جدول 1'!L14/'جدول 1'!L29*100</f>
        <v>7.618309652974667</v>
      </c>
      <c r="N14" s="61">
        <f>+'جدول 1'!M14/'جدول 1'!M29*100</f>
        <v>4.5996335608210694</v>
      </c>
      <c r="O14" s="61">
        <f>+'جدول 1'!N14/'جدول 1'!N29*100</f>
        <v>0</v>
      </c>
      <c r="P14" s="61">
        <f>+'جدول 1'!O14/'جدول 1'!O29*100</f>
        <v>22.187101392634418</v>
      </c>
      <c r="Q14" s="61">
        <f>+'جدول 1'!P14/'جدول 1'!P29*100</f>
        <v>0.27639353023135355</v>
      </c>
      <c r="R14" s="61">
        <f>+'جدول 1'!Q14/'جدول 1'!Q29*100</f>
        <v>9.944688927037573</v>
      </c>
      <c r="S14" s="61">
        <f>+'جدول 1'!R14/'جدول 1'!R29*100</f>
        <v>2.7898541320097134</v>
      </c>
      <c r="T14" s="62">
        <f>+'جدول 1'!S14/'جدول 1'!S29*100</f>
        <v>16.290170693114277</v>
      </c>
      <c r="U14" s="4" t="s">
        <v>43</v>
      </c>
      <c r="V14" s="97" t="s">
        <v>44</v>
      </c>
    </row>
    <row r="15" spans="3:22" ht="25.5" customHeight="1">
      <c r="C15" s="60">
        <f>+'جدول 1'!B15/'جدول 1'!B29*100</f>
        <v>15.176461367757785</v>
      </c>
      <c r="D15" s="61">
        <f>+'جدول 1'!C15/'جدول 1'!C29*100</f>
        <v>0</v>
      </c>
      <c r="E15" s="61">
        <f>+'جدول 1'!D15/'جدول 1'!D29*100</f>
        <v>0</v>
      </c>
      <c r="F15" s="61">
        <f>+'جدول 1'!E15/'جدول 1'!E29*100</f>
        <v>0</v>
      </c>
      <c r="G15" s="61">
        <f>+'جدول 1'!F15/'جدول 1'!F29*100</f>
        <v>0</v>
      </c>
      <c r="H15" s="61">
        <f>+'جدول 1'!G15/'جدول 1'!G29*100</f>
        <v>0</v>
      </c>
      <c r="I15" s="61">
        <f>+'جدول 1'!H15/'جدول 1'!H29*100</f>
        <v>21.486639518465918</v>
      </c>
      <c r="J15" s="61">
        <f>+'جدول 1'!I15/'جدول 1'!I29*100</f>
        <v>0.2322949909887438</v>
      </c>
      <c r="K15" s="61">
        <f>+'جدول 1'!J15/'جدول 1'!J29*100</f>
        <v>10.449369526058696</v>
      </c>
      <c r="L15" s="61">
        <f>+'جدول 1'!K15/'جدول 1'!K29*100</f>
        <v>16.10486765342343</v>
      </c>
      <c r="M15" s="61">
        <f>+'جدول 1'!L15/'جدول 1'!L29*100</f>
        <v>18.101846165116754</v>
      </c>
      <c r="N15" s="61">
        <f>+'جدول 1'!M15/'جدول 1'!M29*100</f>
        <v>7.685117165901517</v>
      </c>
      <c r="O15" s="61">
        <f>+'جدول 1'!N15/'جدول 1'!N29*100</f>
        <v>10.019371836344915</v>
      </c>
      <c r="P15" s="61">
        <f>+'جدول 1'!O15/'جدول 1'!O29*100</f>
        <v>3.9026968361358523</v>
      </c>
      <c r="Q15" s="61">
        <f>+'جدول 1'!P15/'جدول 1'!P29*100</f>
        <v>7.153798660437605</v>
      </c>
      <c r="R15" s="61">
        <f>+'جدول 1'!Q15/'جدول 1'!Q29*100</f>
        <v>17.573189541149663</v>
      </c>
      <c r="S15" s="61">
        <f>+'جدول 1'!R15/'جدول 1'!R29*100</f>
        <v>1.6032076330034017</v>
      </c>
      <c r="T15" s="62">
        <f>+'جدول 1'!S15/'جدول 1'!S29*100</f>
        <v>0</v>
      </c>
      <c r="U15" s="4" t="s">
        <v>45</v>
      </c>
      <c r="V15" s="97" t="s">
        <v>46</v>
      </c>
    </row>
    <row r="16" spans="3:22" ht="25.5" customHeight="1">
      <c r="C16" s="60">
        <f>+'جدول 1'!B16/'جدول 1'!B29*100</f>
        <v>4.807961318356485</v>
      </c>
      <c r="D16" s="61">
        <f>+'جدول 1'!C16/'جدول 1'!C29*100</f>
        <v>60.6035693063698</v>
      </c>
      <c r="E16" s="61">
        <f>+'جدول 1'!D16/'جدول 1'!D29*100</f>
        <v>99.20130965668852</v>
      </c>
      <c r="F16" s="61">
        <f>+'جدول 1'!E16/'جدول 1'!E29*100</f>
        <v>0</v>
      </c>
      <c r="G16" s="61">
        <f>+'جدول 1'!F16/'جدول 1'!F29*100</f>
        <v>0</v>
      </c>
      <c r="H16" s="61">
        <f>+'جدول 1'!G16/'جدول 1'!G29*100</f>
        <v>0</v>
      </c>
      <c r="I16" s="61">
        <f>+'جدول 1'!H16/'جدول 1'!H29*100</f>
        <v>0.05820350336878357</v>
      </c>
      <c r="J16" s="61">
        <f>+'جدول 1'!I16/'جدول 1'!I29*100</f>
        <v>0</v>
      </c>
      <c r="K16" s="61">
        <f>+'جدول 1'!J16/'جدول 1'!J29*100</f>
        <v>0</v>
      </c>
      <c r="L16" s="61">
        <f>+'جدول 1'!K16/'جدول 1'!K29*100</f>
        <v>0</v>
      </c>
      <c r="M16" s="61">
        <f>+'جدول 1'!L16/'جدول 1'!L29*100</f>
        <v>0</v>
      </c>
      <c r="N16" s="61">
        <f>+'جدول 1'!M16/'جدول 1'!M29*100</f>
        <v>0</v>
      </c>
      <c r="O16" s="61">
        <f>+'جدول 1'!N16/'جدول 1'!N29*100</f>
        <v>0</v>
      </c>
      <c r="P16" s="61">
        <f>+'جدول 1'!O16/'جدول 1'!O29*100</f>
        <v>0</v>
      </c>
      <c r="Q16" s="61">
        <f>+'جدول 1'!P16/'جدول 1'!P29*100</f>
        <v>8.511213932645582</v>
      </c>
      <c r="R16" s="61">
        <f>+'جدول 1'!Q16/'جدول 1'!Q29*100</f>
        <v>0</v>
      </c>
      <c r="S16" s="61">
        <f>+'جدول 1'!R16/'جدول 1'!R29*100</f>
        <v>0.4851001112671164</v>
      </c>
      <c r="T16" s="62">
        <f>+'جدول 1'!S16/'جدول 1'!S29*100</f>
        <v>0</v>
      </c>
      <c r="U16" s="4" t="s">
        <v>47</v>
      </c>
      <c r="V16" s="97" t="s">
        <v>48</v>
      </c>
    </row>
    <row r="17" spans="3:22" ht="25.5" customHeight="1">
      <c r="C17" s="60">
        <f>+'جدول 1'!B17/'جدول 1'!B29*100</f>
        <v>0.7829794056987227</v>
      </c>
      <c r="D17" s="61">
        <f>+'جدول 1'!C17/'جدول 1'!C29*100</f>
        <v>0</v>
      </c>
      <c r="E17" s="61">
        <f>+'جدول 1'!D17/'جدول 1'!D29*100</f>
        <v>0.670870287819956</v>
      </c>
      <c r="F17" s="61">
        <f>+'جدول 1'!E17/'جدول 1'!E29*100</f>
        <v>0</v>
      </c>
      <c r="G17" s="61">
        <f>+'جدول 1'!F17/'جدول 1'!F29*100</f>
        <v>0</v>
      </c>
      <c r="H17" s="61">
        <f>+'جدول 1'!G17/'جدول 1'!G29*100</f>
        <v>0</v>
      </c>
      <c r="I17" s="61">
        <f>+'جدول 1'!H17/'جدول 1'!H29*100</f>
        <v>0</v>
      </c>
      <c r="J17" s="61">
        <f>+'جدول 1'!I17/'جدول 1'!I29*100</f>
        <v>0</v>
      </c>
      <c r="K17" s="61">
        <f>+'جدول 1'!J17/'جدول 1'!J29*100</f>
        <v>0</v>
      </c>
      <c r="L17" s="61">
        <f>+'جدول 1'!K17/'جدول 1'!K29*100</f>
        <v>1.9834445376741838</v>
      </c>
      <c r="M17" s="61">
        <f>+'جدول 1'!L17/'جدول 1'!L29*100</f>
        <v>0</v>
      </c>
      <c r="N17" s="61">
        <f>+'جدول 1'!M17/'جدول 1'!M29*100</f>
        <v>5.334132444262396</v>
      </c>
      <c r="O17" s="61">
        <f>+'جدول 1'!N17/'جدول 1'!N29*100</f>
        <v>0</v>
      </c>
      <c r="P17" s="61">
        <f>+'جدول 1'!O17/'جدول 1'!O29*100</f>
        <v>0</v>
      </c>
      <c r="Q17" s="61">
        <f>+'جدول 1'!P17/'جدول 1'!P29*100</f>
        <v>0.6084725654590458</v>
      </c>
      <c r="R17" s="61">
        <f>+'جدول 1'!Q17/'جدول 1'!Q29*100</f>
        <v>4.431675962257209</v>
      </c>
      <c r="S17" s="61">
        <f>+'جدول 1'!R17/'جدول 1'!R29*100</f>
        <v>3.173619674089208</v>
      </c>
      <c r="T17" s="62">
        <f>+'جدول 1'!S17/'جدول 1'!S29*100</f>
        <v>1.3770038788775747</v>
      </c>
      <c r="U17" s="4" t="s">
        <v>49</v>
      </c>
      <c r="V17" s="97" t="s">
        <v>50</v>
      </c>
    </row>
    <row r="18" spans="3:22" ht="25.5" customHeight="1">
      <c r="C18" s="60">
        <f>+'جدول 1'!B18/'جدول 1'!B29*100</f>
        <v>1.0696182651492367</v>
      </c>
      <c r="D18" s="61">
        <f>+'جدول 1'!C18/'جدول 1'!C29*100</f>
        <v>0</v>
      </c>
      <c r="E18" s="61">
        <f>+'جدول 1'!D18/'جدول 1'!D29*100</f>
        <v>0</v>
      </c>
      <c r="F18" s="61">
        <f>+'جدول 1'!E18/'جدول 1'!E29*100</f>
        <v>0</v>
      </c>
      <c r="G18" s="61">
        <f>+'جدول 1'!F18/'جدول 1'!F29*100</f>
        <v>100</v>
      </c>
      <c r="H18" s="61">
        <f>+'جدول 1'!G18/'جدول 1'!G29*100</f>
        <v>0</v>
      </c>
      <c r="I18" s="61">
        <f>+'جدول 1'!H18/'جدول 1'!H29*100</f>
        <v>0</v>
      </c>
      <c r="J18" s="61">
        <f>+'جدول 1'!I18/'جدول 1'!I29*100</f>
        <v>21.321298281380834</v>
      </c>
      <c r="K18" s="61">
        <f>+'جدول 1'!J18/'جدول 1'!J29*100</f>
        <v>0.0659594499868348</v>
      </c>
      <c r="L18" s="61">
        <f>+'جدول 1'!K18/'جدول 1'!K29*100</f>
        <v>0</v>
      </c>
      <c r="M18" s="61">
        <f>+'جدول 1'!L18/'جدول 1'!L29*100</f>
        <v>0</v>
      </c>
      <c r="N18" s="61">
        <f>+'جدول 1'!M18/'جدول 1'!M29*100</f>
        <v>0</v>
      </c>
      <c r="O18" s="61">
        <f>+'جدول 1'!N18/'جدول 1'!N29*100</f>
        <v>0</v>
      </c>
      <c r="P18" s="61">
        <f>+'جدول 1'!O18/'جدول 1'!O29*100</f>
        <v>0</v>
      </c>
      <c r="Q18" s="61">
        <f>+'جدول 1'!P18/'جدول 1'!P29*100</f>
        <v>0</v>
      </c>
      <c r="R18" s="61">
        <f>+'جدول 1'!Q18/'جدول 1'!Q29*100</f>
        <v>0</v>
      </c>
      <c r="S18" s="61">
        <f>+'جدول 1'!R18/'جدول 1'!R29*100</f>
        <v>0</v>
      </c>
      <c r="T18" s="62">
        <f>+'جدول 1'!S18/'جدول 1'!S29*100</f>
        <v>0</v>
      </c>
      <c r="U18" s="4" t="s">
        <v>51</v>
      </c>
      <c r="V18" s="97" t="s">
        <v>73</v>
      </c>
    </row>
    <row r="19" spans="3:22" ht="25.5" customHeight="1">
      <c r="C19" s="60">
        <f>+'جدول 1'!B19/'جدول 1'!B29*100</f>
        <v>92.87017139274091</v>
      </c>
      <c r="D19" s="61">
        <f>+'جدول 1'!C19/'جدول 1'!C29*100</f>
        <v>60.6035693063698</v>
      </c>
      <c r="E19" s="61">
        <f>+'جدول 1'!D19/'جدول 1'!D29*100</f>
        <v>99.88956600287818</v>
      </c>
      <c r="F19" s="61">
        <f>+'جدول 1'!E19/'جدول 1'!E29*100</f>
        <v>0</v>
      </c>
      <c r="G19" s="61">
        <f>+'جدول 1'!F19/'جدول 1'!F29*100</f>
        <v>100</v>
      </c>
      <c r="H19" s="61">
        <f>+'جدول 1'!G19/'جدول 1'!G29*100</f>
        <v>93.2129313627523</v>
      </c>
      <c r="I19" s="61">
        <f>+'جدول 1'!H19/'جدول 1'!H29*100</f>
        <v>98.89713506911083</v>
      </c>
      <c r="J19" s="61">
        <f>+'جدول 1'!I19/'جدول 1'!I29*100</f>
        <v>100</v>
      </c>
      <c r="K19" s="61">
        <f>+'جدول 1'!J19/'جدول 1'!J29*100</f>
        <v>100</v>
      </c>
      <c r="L19" s="61">
        <f>+'جدول 1'!K19/'جدول 1'!K29*100</f>
        <v>99.07392262801484</v>
      </c>
      <c r="M19" s="61">
        <f>+'جدول 1'!L19/'جدول 1'!L29*100</f>
        <v>99.88763249546892</v>
      </c>
      <c r="N19" s="61">
        <f>+'جدول 1'!M19/'جدول 1'!M29*100</f>
        <v>96.57185393641778</v>
      </c>
      <c r="O19" s="61">
        <f>+'جدول 1'!N19/'جدول 1'!N29*100</f>
        <v>96.04798287309154</v>
      </c>
      <c r="P19" s="61">
        <f>+'جدول 1'!O19/'جدول 1'!O29*100</f>
        <v>99.42884007244743</v>
      </c>
      <c r="Q19" s="61">
        <f>+'جدول 1'!P19/'جدول 1'!P29*100</f>
        <v>59.31961046516221</v>
      </c>
      <c r="R19" s="61">
        <f>+'جدول 1'!Q19/'جدول 1'!Q29*100</f>
        <v>95.88927885023905</v>
      </c>
      <c r="S19" s="61">
        <f>+'جدول 1'!R19/'جدول 1'!R29*100</f>
        <v>72.66252622740849</v>
      </c>
      <c r="T19" s="62">
        <f>+'جدول 1'!S19/'جدول 1'!S29*100</f>
        <v>58.29236242779441</v>
      </c>
      <c r="U19" s="32" t="s">
        <v>52</v>
      </c>
      <c r="V19" s="98" t="s">
        <v>53</v>
      </c>
    </row>
    <row r="20" spans="3:22" ht="25.5" customHeight="1">
      <c r="C20" s="60">
        <f>+'جدول 1'!B20/'جدول 1'!B29*100</f>
        <v>2.473457335288092</v>
      </c>
      <c r="D20" s="61">
        <f>+'جدول 1'!C20/'جدول 1'!C29*100</f>
        <v>0</v>
      </c>
      <c r="E20" s="61">
        <f>+'جدول 1'!D20/'جدول 1'!D29*100</f>
        <v>0.1087528124544793</v>
      </c>
      <c r="F20" s="61">
        <f>+'جدول 1'!E20/'جدول 1'!E29*100</f>
        <v>0</v>
      </c>
      <c r="G20" s="61">
        <f>+'جدول 1'!F20/'جدول 1'!F29*100</f>
        <v>0</v>
      </c>
      <c r="H20" s="61">
        <f>+'جدول 1'!G20/'جدول 1'!G29*100</f>
        <v>6.787068637247702</v>
      </c>
      <c r="I20" s="61">
        <f>+'جدول 1'!H20/'جدول 1'!H29*100</f>
        <v>0</v>
      </c>
      <c r="J20" s="61">
        <f>+'جدول 1'!I20/'جدول 1'!I29*100</f>
        <v>0</v>
      </c>
      <c r="K20" s="61">
        <f>+'جدول 1'!J20/'جدول 1'!J29*100</f>
        <v>0</v>
      </c>
      <c r="L20" s="61">
        <f>+'جدول 1'!K20/'جدول 1'!K29*100</f>
        <v>0.9260773719851609</v>
      </c>
      <c r="M20" s="61">
        <f>+'جدول 1'!L20/'جدول 1'!L29*100</f>
        <v>0.1123675045310804</v>
      </c>
      <c r="N20" s="61">
        <f>+'جدول 1'!M20/'جدول 1'!M29*100</f>
        <v>2.672646610222218</v>
      </c>
      <c r="O20" s="61">
        <f>+'جدول 1'!N20/'جدول 1'!N29*100</f>
        <v>0.6948591899153139</v>
      </c>
      <c r="P20" s="61">
        <f>+'جدول 1'!O20/'جدول 1'!O29*100</f>
        <v>0.5711599275525805</v>
      </c>
      <c r="Q20" s="61">
        <f>+'جدول 1'!P20/'جدول 1'!P29*100</f>
        <v>25.481419493637986</v>
      </c>
      <c r="R20" s="61">
        <f>+'جدول 1'!Q20/'جدول 1'!Q29*100</f>
        <v>0.04425666279540125</v>
      </c>
      <c r="S20" s="61">
        <f>+'جدول 1'!R20/'جدول 1'!R29*100</f>
        <v>6.517326531095705</v>
      </c>
      <c r="T20" s="62">
        <f>+'جدول 1'!S20/'جدول 1'!S29*100</f>
        <v>17.32880054538977</v>
      </c>
      <c r="U20" s="4" t="s">
        <v>54</v>
      </c>
      <c r="V20" s="97" t="s">
        <v>55</v>
      </c>
    </row>
    <row r="21" spans="3:22" ht="25.5" customHeight="1">
      <c r="C21" s="60">
        <f>+'جدول 1'!B21/'جدول 1'!B29*100</f>
        <v>95.343628728029</v>
      </c>
      <c r="D21" s="61">
        <f>+'جدول 1'!C21/'جدول 1'!C29*100</f>
        <v>60.6035693063698</v>
      </c>
      <c r="E21" s="61">
        <f>+'جدول 1'!D21/'جدول 1'!D29*100</f>
        <v>99.99831881533265</v>
      </c>
      <c r="F21" s="61">
        <f>+'جدول 1'!E21/'جدول 1'!E29*100</f>
        <v>0</v>
      </c>
      <c r="G21" s="61">
        <f>+'جدول 1'!F21/'جدول 1'!F29*100</f>
        <v>100</v>
      </c>
      <c r="H21" s="61">
        <f>+'جدول 1'!G21/'جدول 1'!G29*100</f>
        <v>100</v>
      </c>
      <c r="I21" s="61">
        <f>+'جدول 1'!H21/'جدول 1'!H29*100</f>
        <v>98.89713506911083</v>
      </c>
      <c r="J21" s="61">
        <f>+'جدول 1'!I21/'جدول 1'!I29*100</f>
        <v>100</v>
      </c>
      <c r="K21" s="61">
        <f>+'جدول 1'!J21/'جدول 1'!J29*100</f>
        <v>100</v>
      </c>
      <c r="L21" s="61">
        <f>+'جدول 1'!K21/'جدول 1'!K29*100</f>
        <v>100</v>
      </c>
      <c r="M21" s="61">
        <f>+'جدول 1'!L21/'جدول 1'!L29*100</f>
        <v>100</v>
      </c>
      <c r="N21" s="61">
        <f>+'جدول 1'!M21/'جدول 1'!M29*100</f>
        <v>99.24450054664</v>
      </c>
      <c r="O21" s="61">
        <f>+'جدول 1'!N21/'جدول 1'!N29*100</f>
        <v>96.74284206300685</v>
      </c>
      <c r="P21" s="61">
        <f>+'جدول 1'!O21/'جدول 1'!O29*100</f>
        <v>100</v>
      </c>
      <c r="Q21" s="61">
        <f>+'جدول 1'!P21/'جدول 1'!P29*100</f>
        <v>84.8010299588002</v>
      </c>
      <c r="R21" s="61">
        <f>+'جدول 1'!Q21/'جدول 1'!Q29*100</f>
        <v>95.93353551303446</v>
      </c>
      <c r="S21" s="61">
        <f>+'جدول 1'!R21/'جدول 1'!R29*100</f>
        <v>79.1798527585042</v>
      </c>
      <c r="T21" s="62">
        <f>+'جدول 1'!S21/'جدول 1'!S29*100</f>
        <v>75.62116297318418</v>
      </c>
      <c r="U21" s="32" t="s">
        <v>56</v>
      </c>
      <c r="V21" s="98" t="s">
        <v>57</v>
      </c>
    </row>
    <row r="22" spans="3:22" ht="25.5" customHeight="1">
      <c r="C22" s="60">
        <f>+'جدول 1'!B22/'جدول 1'!B29*100</f>
        <v>3.078021124451301</v>
      </c>
      <c r="D22" s="61">
        <f>+'جدول 1'!C22/'جدول 1'!C29*100</f>
        <v>17.820636666947177</v>
      </c>
      <c r="E22" s="61">
        <f>+'جدول 1'!D22/'جدول 1'!D29*100</f>
        <v>0</v>
      </c>
      <c r="F22" s="61">
        <f>+'جدول 1'!E22/'جدول 1'!E29*100</f>
        <v>0</v>
      </c>
      <c r="G22" s="61">
        <f>+'جدول 1'!F22/'جدول 1'!F29*100</f>
        <v>0</v>
      </c>
      <c r="H22" s="61">
        <f>+'جدول 1'!G22/'جدول 1'!G29*100</f>
        <v>0</v>
      </c>
      <c r="I22" s="61">
        <f>+'جدول 1'!H22/'جدول 1'!H29*100</f>
        <v>1.085425245544899</v>
      </c>
      <c r="J22" s="61">
        <f>+'جدول 1'!I22/'جدول 1'!I29*100</f>
        <v>0</v>
      </c>
      <c r="K22" s="61">
        <f>+'جدول 1'!J22/'جدول 1'!J29*100</f>
        <v>0</v>
      </c>
      <c r="L22" s="61">
        <f>+'جدول 1'!K22/'جدول 1'!K29*100</f>
        <v>0</v>
      </c>
      <c r="M22" s="61">
        <f>+'جدول 1'!L22/'جدول 1'!L29*100</f>
        <v>0</v>
      </c>
      <c r="N22" s="61">
        <f>+'جدول 1'!M22/'جدول 1'!M29*100</f>
        <v>0</v>
      </c>
      <c r="O22" s="61">
        <f>+'جدول 1'!N22/'جدول 1'!N29*100</f>
        <v>0</v>
      </c>
      <c r="P22" s="61">
        <f>+'جدول 1'!O22/'جدول 1'!O29*100</f>
        <v>0</v>
      </c>
      <c r="Q22" s="61">
        <f>+'جدول 1'!P22/'جدول 1'!P29*100</f>
        <v>1.114843586669003</v>
      </c>
      <c r="R22" s="61">
        <f>+'جدول 1'!Q22/'جدول 1'!Q29*100</f>
        <v>0</v>
      </c>
      <c r="S22" s="61">
        <f>+'جدول 1'!R22/'جدول 1'!R29*100</f>
        <v>15.770361071174928</v>
      </c>
      <c r="T22" s="62">
        <f>+'جدول 1'!S22/'جدول 1'!S29*100</f>
        <v>21.75880572904297</v>
      </c>
      <c r="U22" s="4" t="s">
        <v>58</v>
      </c>
      <c r="V22" s="97" t="s">
        <v>146</v>
      </c>
    </row>
    <row r="23" spans="3:22" ht="25.5" customHeight="1">
      <c r="C23" s="60">
        <f>+'جدول 1'!B23/'جدول 1'!B29*100</f>
        <v>0.3639792268874394</v>
      </c>
      <c r="D23" s="61">
        <f>+'جدول 1'!C23/'جدول 1'!C29*100</f>
        <v>4.387843879556916</v>
      </c>
      <c r="E23" s="61">
        <f>+'جدول 1'!D23/'جدول 1'!D29*100</f>
        <v>0</v>
      </c>
      <c r="F23" s="61">
        <f>+'جدول 1'!E23/'جدول 1'!E29*100</f>
        <v>100</v>
      </c>
      <c r="G23" s="61">
        <f>+'جدول 1'!F23/'جدول 1'!F29*100</f>
        <v>0</v>
      </c>
      <c r="H23" s="61">
        <f>+'جدول 1'!G23/'جدول 1'!G29*100</f>
        <v>0</v>
      </c>
      <c r="I23" s="61">
        <f>+'جدول 1'!H23/'جدول 1'!H29*100</f>
        <v>0</v>
      </c>
      <c r="J23" s="61">
        <f>+'جدول 1'!I23/'جدول 1'!I29*100</f>
        <v>0</v>
      </c>
      <c r="K23" s="61">
        <f>+'جدول 1'!J23/'جدول 1'!J29*100</f>
        <v>0</v>
      </c>
      <c r="L23" s="61">
        <f>+'جدول 1'!K23/'جدول 1'!K29*100</f>
        <v>0</v>
      </c>
      <c r="M23" s="61">
        <f>+'جدول 1'!L23/'جدول 1'!L29*100</f>
        <v>0</v>
      </c>
      <c r="N23" s="61">
        <f>+'جدول 1'!M23/'جدول 1'!M29*100</f>
        <v>0</v>
      </c>
      <c r="O23" s="61">
        <f>+'جدول 1'!N23/'جدول 1'!N29*100</f>
        <v>0</v>
      </c>
      <c r="P23" s="61">
        <f>+'جدول 1'!O23/'جدول 1'!O29*100</f>
        <v>0</v>
      </c>
      <c r="Q23" s="61">
        <f>+'جدول 1'!P23/'جدول 1'!P29*100</f>
        <v>2.254751798022386</v>
      </c>
      <c r="R23" s="61">
        <f>+'جدول 1'!Q23/'جدول 1'!Q29*100</f>
        <v>0</v>
      </c>
      <c r="S23" s="61">
        <f>+'جدول 1'!R23/'جدول 1'!R29*100</f>
        <v>1.5408123514743817</v>
      </c>
      <c r="T23" s="62">
        <f>+'جدول 1'!S23/'جدول 1'!S29*100</f>
        <v>2.5867600570004976</v>
      </c>
      <c r="U23" s="4" t="s">
        <v>59</v>
      </c>
      <c r="V23" s="97" t="s">
        <v>60</v>
      </c>
    </row>
    <row r="24" spans="3:22" ht="25.5" customHeight="1">
      <c r="C24" s="60">
        <f>+'جدول 1'!B24/'جدول 1'!B29*100</f>
        <v>0.40587561647503984</v>
      </c>
      <c r="D24" s="61">
        <f>+'جدول 1'!C24/'جدول 1'!C29*100</f>
        <v>0</v>
      </c>
      <c r="E24" s="61">
        <f>+'جدول 1'!D24/'جدول 1'!D29*100</f>
        <v>0.0016811846673398193</v>
      </c>
      <c r="F24" s="61">
        <f>+'جدول 1'!E24/'جدول 1'!E29*100</f>
        <v>0</v>
      </c>
      <c r="G24" s="61">
        <f>+'جدول 1'!F24/'جدول 1'!F29*100</f>
        <v>0</v>
      </c>
      <c r="H24" s="61">
        <f>+'جدول 1'!G24/'جدول 1'!G29*100</f>
        <v>0</v>
      </c>
      <c r="I24" s="61">
        <f>+'جدول 1'!H24/'جدول 1'!H29*100</f>
        <v>0</v>
      </c>
      <c r="J24" s="61">
        <f>+'جدول 1'!I24/'جدول 1'!I29*100</f>
        <v>0</v>
      </c>
      <c r="K24" s="61">
        <f>+'جدول 1'!J24/'جدول 1'!J29*100</f>
        <v>0</v>
      </c>
      <c r="L24" s="61">
        <f>+'جدول 1'!K24/'جدول 1'!K29*100</f>
        <v>0</v>
      </c>
      <c r="M24" s="61">
        <f>+'جدول 1'!L24/'جدول 1'!L29*100</f>
        <v>0</v>
      </c>
      <c r="N24" s="61">
        <f>+'جدول 1'!M24/'جدول 1'!M29*100</f>
        <v>0.0483835764046433</v>
      </c>
      <c r="O24" s="61">
        <f>+'جدول 1'!N24/'جدول 1'!N29*100</f>
        <v>0.003161978471464229</v>
      </c>
      <c r="P24" s="61">
        <f>+'جدول 1'!O24/'جدول 1'!O29*100</f>
        <v>0</v>
      </c>
      <c r="Q24" s="61">
        <f>+'جدول 1'!P24/'جدول 1'!P29*100</f>
        <v>7.717139925455106</v>
      </c>
      <c r="R24" s="61">
        <f>+'جدول 1'!Q24/'جدول 1'!Q29*100</f>
        <v>0</v>
      </c>
      <c r="S24" s="61">
        <f>+'جدول 1'!R24/'جدول 1'!R29*100</f>
        <v>0.02362242166904475</v>
      </c>
      <c r="T24" s="62">
        <f>+'جدول 1'!S24/'جدول 1'!S29*100</f>
        <v>0.015051523479498133</v>
      </c>
      <c r="U24" s="4" t="s">
        <v>61</v>
      </c>
      <c r="V24" s="97" t="s">
        <v>62</v>
      </c>
    </row>
    <row r="25" spans="3:22" ht="25.5" customHeight="1">
      <c r="C25" s="60">
        <f>+'جدول 1'!B25/'جدول 1'!B29*100</f>
        <v>0.5555574623200101</v>
      </c>
      <c r="D25" s="61">
        <f>+'جدول 1'!C25/'جدول 1'!C29*100</f>
        <v>0</v>
      </c>
      <c r="E25" s="61">
        <f>+'جدول 1'!D25/'جدول 1'!D29*100</f>
        <v>0</v>
      </c>
      <c r="F25" s="61">
        <f>+'جدول 1'!E25/'جدول 1'!E29*100</f>
        <v>0</v>
      </c>
      <c r="G25" s="61">
        <f>+'جدول 1'!F25/'جدول 1'!F29*100</f>
        <v>0</v>
      </c>
      <c r="H25" s="61">
        <f>+'جدول 1'!G25/'جدول 1'!G29*100</f>
        <v>0</v>
      </c>
      <c r="I25" s="61">
        <f>+'جدول 1'!H25/'جدول 1'!H29*100</f>
        <v>0</v>
      </c>
      <c r="J25" s="61">
        <f>+'جدول 1'!I25/'جدول 1'!I29*100</f>
        <v>0</v>
      </c>
      <c r="K25" s="61">
        <f>+'جدول 1'!J25/'جدول 1'!J29*100</f>
        <v>0</v>
      </c>
      <c r="L25" s="61">
        <f>+'جدول 1'!K25/'جدول 1'!K29*100</f>
        <v>0</v>
      </c>
      <c r="M25" s="61">
        <f>+'جدول 1'!L25/'جدول 1'!L29*100</f>
        <v>0</v>
      </c>
      <c r="N25" s="61">
        <f>+'جدول 1'!M25/'جدول 1'!M29*100</f>
        <v>0.7071158769553456</v>
      </c>
      <c r="O25" s="61">
        <f>+'جدول 1'!N25/'جدول 1'!N29*100</f>
        <v>3.253995958521678</v>
      </c>
      <c r="P25" s="61">
        <f>+'جدول 1'!O25/'جدول 1'!O29*100</f>
        <v>0</v>
      </c>
      <c r="Q25" s="61">
        <f>+'جدول 1'!P25/'جدول 1'!P29*100</f>
        <v>1.0572192149492077</v>
      </c>
      <c r="R25" s="61">
        <f>+'جدول 1'!Q25/'جدول 1'!Q29*100</f>
        <v>0</v>
      </c>
      <c r="S25" s="61">
        <f>+'جدول 1'!R25/'جدول 1'!R29*100</f>
        <v>3.3376991384764505</v>
      </c>
      <c r="T25" s="62">
        <f>+'جدول 1'!S25/'جدول 1'!S29*100</f>
        <v>0</v>
      </c>
      <c r="U25" s="4" t="s">
        <v>63</v>
      </c>
      <c r="V25" s="97" t="s">
        <v>64</v>
      </c>
    </row>
    <row r="26" spans="3:22" ht="25.5" customHeight="1">
      <c r="C26" s="60">
        <f>+'جدول 1'!B26/'جدول 1'!B29*100</f>
        <v>0.14302799498710014</v>
      </c>
      <c r="D26" s="61">
        <f>+'جدول 1'!C26/'جدول 1'!C29*100</f>
        <v>0</v>
      </c>
      <c r="E26" s="61">
        <f>+'جدول 1'!D26/'جدول 1'!D29*100</f>
        <v>0</v>
      </c>
      <c r="F26" s="61">
        <f>+'جدول 1'!E26/'جدول 1'!E29*100</f>
        <v>0</v>
      </c>
      <c r="G26" s="61">
        <f>+'جدول 1'!F26/'جدول 1'!F29*100</f>
        <v>0</v>
      </c>
      <c r="H26" s="61">
        <f>+'جدول 1'!G26/'جدول 1'!G29*100</f>
        <v>0</v>
      </c>
      <c r="I26" s="61">
        <f>+'جدول 1'!H26/'جدول 1'!H29*100</f>
        <v>0.017439685344269724</v>
      </c>
      <c r="J26" s="61">
        <f>+'جدول 1'!I26/'جدول 1'!I29*100</f>
        <v>0</v>
      </c>
      <c r="K26" s="61">
        <f>+'جدول 1'!J26/'جدول 1'!J29*100</f>
        <v>0</v>
      </c>
      <c r="L26" s="61">
        <f>+'جدول 1'!K26/'جدول 1'!K29*100</f>
        <v>0</v>
      </c>
      <c r="M26" s="61">
        <f>+'جدول 1'!L26/'جدول 1'!L29*100</f>
        <v>0</v>
      </c>
      <c r="N26" s="61">
        <f>+'جدول 1'!M26/'جدول 1'!M29*100</f>
        <v>0</v>
      </c>
      <c r="O26" s="61">
        <f>+'جدول 1'!N26/'جدول 1'!N29*100</f>
        <v>0</v>
      </c>
      <c r="P26" s="61">
        <f>+'جدول 1'!O26/'جدول 1'!O29*100</f>
        <v>0</v>
      </c>
      <c r="Q26" s="61">
        <f>+'جدول 1'!P26/'جدول 1'!P29*100</f>
        <v>2.5637584026718705</v>
      </c>
      <c r="R26" s="61">
        <f>+'جدول 1'!Q26/'جدول 1'!Q29*100</f>
        <v>0</v>
      </c>
      <c r="S26" s="61">
        <f>+'جدول 1'!R26/'جدول 1'!R29*100</f>
        <v>0</v>
      </c>
      <c r="T26" s="62">
        <f>+'جدول 1'!S26/'جدول 1'!S29*100</f>
        <v>0</v>
      </c>
      <c r="U26" s="4" t="s">
        <v>65</v>
      </c>
      <c r="V26" s="97" t="s">
        <v>66</v>
      </c>
    </row>
    <row r="27" spans="3:22" ht="25.5" customHeight="1">
      <c r="C27" s="60">
        <f>+'جدول 1'!B27/'جدول 1'!B29*100</f>
        <v>0.10891618998198364</v>
      </c>
      <c r="D27" s="61">
        <f>+'جدول 1'!C27/'جدول 1'!C29*100</f>
        <v>0</v>
      </c>
      <c r="E27" s="61">
        <f>+'جدول 1'!D27/'جدول 1'!D29*100</f>
        <v>0</v>
      </c>
      <c r="F27" s="61">
        <f>+'جدول 1'!E27/'جدول 1'!E29*100</f>
        <v>0</v>
      </c>
      <c r="G27" s="61">
        <f>+'جدول 1'!F27/'جدول 1'!F29*100</f>
        <v>0</v>
      </c>
      <c r="H27" s="61">
        <f>+'جدول 1'!G27/'جدول 1'!G29*100</f>
        <v>0</v>
      </c>
      <c r="I27" s="61">
        <f>+'جدول 1'!H27/'جدول 1'!H29*100</f>
        <v>0</v>
      </c>
      <c r="J27" s="61">
        <f>+'جدول 1'!I27/'جدول 1'!I29*100</f>
        <v>0</v>
      </c>
      <c r="K27" s="61">
        <f>+'جدول 1'!J27/'جدول 1'!J29*100</f>
        <v>0</v>
      </c>
      <c r="L27" s="61">
        <f>+'جدول 1'!K27/'جدول 1'!K29*100</f>
        <v>0</v>
      </c>
      <c r="M27" s="61">
        <f>+'جدول 1'!L27/'جدول 1'!L29*100</f>
        <v>0</v>
      </c>
      <c r="N27" s="61">
        <f>+'جدول 1'!M27/'جدول 1'!M29*100</f>
        <v>0</v>
      </c>
      <c r="O27" s="61">
        <f>+'جدول 1'!N27/'جدول 1'!N29*100</f>
        <v>0</v>
      </c>
      <c r="P27" s="61">
        <f>+'جدول 1'!O27/'جدول 1'!O29*100</f>
        <v>0</v>
      </c>
      <c r="Q27" s="61">
        <f>+'جدول 1'!P27/'جدول 1'!P29*100</f>
        <v>0.49125711343221995</v>
      </c>
      <c r="R27" s="61">
        <f>+'جدول 1'!Q27/'جدول 1'!Q29*100</f>
        <v>4.066464486965547</v>
      </c>
      <c r="S27" s="61">
        <f>+'جدول 1'!R27/'جدول 1'!R29*100</f>
        <v>0.14765225870101586</v>
      </c>
      <c r="T27" s="62">
        <f>+'جدول 1'!S27/'جدول 1'!S29*100</f>
        <v>0.01821971729286196</v>
      </c>
      <c r="U27" s="4" t="s">
        <v>67</v>
      </c>
      <c r="V27" s="97" t="s">
        <v>68</v>
      </c>
    </row>
    <row r="28" spans="3:22" ht="25.5" customHeight="1" thickBot="1">
      <c r="C28" s="60">
        <f>+'جدول 1'!B28/'جدول 1'!B29*100</f>
        <v>0.000993656868123452</v>
      </c>
      <c r="D28" s="61">
        <f>+'جدول 1'!C28/'جدول 1'!C29*100</f>
        <v>17.1879501471261</v>
      </c>
      <c r="E28" s="61">
        <f>+'جدول 1'!D28/'جدول 1'!D29*100</f>
        <v>0</v>
      </c>
      <c r="F28" s="61">
        <f>+'جدول 1'!E28/'جدول 1'!E29*100</f>
        <v>0</v>
      </c>
      <c r="G28" s="61">
        <f>+'جدول 1'!F28/'جدول 1'!F29*100</f>
        <v>0</v>
      </c>
      <c r="H28" s="61">
        <f>+'جدول 1'!G28/'جدول 1'!G29*100</f>
        <v>0</v>
      </c>
      <c r="I28" s="61">
        <f>+'جدول 1'!H28/'جدول 1'!H29*100</f>
        <v>0</v>
      </c>
      <c r="J28" s="61">
        <f>+'جدول 1'!I28/'جدول 1'!I29*100</f>
        <v>0</v>
      </c>
      <c r="K28" s="61">
        <f>+'جدول 1'!J28/'جدول 1'!J29*100</f>
        <v>0</v>
      </c>
      <c r="L28" s="61">
        <f>+'جدول 1'!K28/'جدول 1'!K29*100</f>
        <v>0</v>
      </c>
      <c r="M28" s="61">
        <f>+'جدول 1'!L28/'جدول 1'!L29*100</f>
        <v>0</v>
      </c>
      <c r="N28" s="61">
        <f>+'جدول 1'!M28/'جدول 1'!M29*100</f>
        <v>0</v>
      </c>
      <c r="O28" s="61">
        <f>+'جدول 1'!N28/'جدول 1'!N29*100</f>
        <v>0</v>
      </c>
      <c r="P28" s="61">
        <f>+'جدول 1'!O28/'جدول 1'!O29*100</f>
        <v>0</v>
      </c>
      <c r="Q28" s="61">
        <f>+'جدول 1'!P28/'جدول 1'!P29*100</f>
        <v>0</v>
      </c>
      <c r="R28" s="61">
        <f>+'جدول 1'!Q28/'جدول 1'!Q29*100</f>
        <v>0</v>
      </c>
      <c r="S28" s="61">
        <f>+'جدول 1'!R28/'جدول 1'!R29*100</f>
        <v>0</v>
      </c>
      <c r="T28" s="62">
        <f>+'جدول 1'!S28/'جدول 1'!S29*100</f>
        <v>0</v>
      </c>
      <c r="U28" s="33" t="s">
        <v>69</v>
      </c>
      <c r="V28" s="99" t="s">
        <v>70</v>
      </c>
    </row>
    <row r="29" spans="3:22" ht="25.5" customHeight="1" thickBot="1">
      <c r="C29" s="63">
        <f aca="true" t="shared" si="0" ref="C29:T29">SUM(C21:C28)</f>
        <v>99.99999999999999</v>
      </c>
      <c r="D29" s="64">
        <f t="shared" si="0"/>
        <v>99.99999999999999</v>
      </c>
      <c r="E29" s="64">
        <f t="shared" si="0"/>
        <v>99.99999999999999</v>
      </c>
      <c r="F29" s="64">
        <f t="shared" si="0"/>
        <v>100</v>
      </c>
      <c r="G29" s="64">
        <f t="shared" si="0"/>
        <v>100</v>
      </c>
      <c r="H29" s="64">
        <f t="shared" si="0"/>
        <v>100</v>
      </c>
      <c r="I29" s="64">
        <f t="shared" si="0"/>
        <v>100</v>
      </c>
      <c r="J29" s="64">
        <f t="shared" si="0"/>
        <v>100</v>
      </c>
      <c r="K29" s="64">
        <f t="shared" si="0"/>
        <v>100</v>
      </c>
      <c r="L29" s="64">
        <f t="shared" si="0"/>
        <v>100</v>
      </c>
      <c r="M29" s="64">
        <f t="shared" si="0"/>
        <v>100</v>
      </c>
      <c r="N29" s="64">
        <f t="shared" si="0"/>
        <v>99.99999999999999</v>
      </c>
      <c r="O29" s="64">
        <f t="shared" si="0"/>
        <v>100</v>
      </c>
      <c r="P29" s="64">
        <f t="shared" si="0"/>
        <v>100</v>
      </c>
      <c r="Q29" s="64">
        <f t="shared" si="0"/>
        <v>99.99999999999999</v>
      </c>
      <c r="R29" s="64">
        <f t="shared" si="0"/>
        <v>100</v>
      </c>
      <c r="S29" s="64">
        <f t="shared" si="0"/>
        <v>100.00000000000003</v>
      </c>
      <c r="T29" s="65">
        <f t="shared" si="0"/>
        <v>100.00000000000003</v>
      </c>
      <c r="U29" s="34" t="s">
        <v>71</v>
      </c>
      <c r="V29" s="100" t="s">
        <v>72</v>
      </c>
    </row>
  </sheetData>
  <sheetProtection/>
  <mergeCells count="18">
    <mergeCell ref="C6:C9"/>
    <mergeCell ref="D6:D9"/>
    <mergeCell ref="E6:K6"/>
    <mergeCell ref="L6:T6"/>
    <mergeCell ref="L8:L9"/>
    <mergeCell ref="M8:M9"/>
    <mergeCell ref="N8:N9"/>
    <mergeCell ref="O8:T8"/>
    <mergeCell ref="U6:V9"/>
    <mergeCell ref="E7:G7"/>
    <mergeCell ref="H7:H9"/>
    <mergeCell ref="I7:I9"/>
    <mergeCell ref="J7:K8"/>
    <mergeCell ref="L7:M7"/>
    <mergeCell ref="N7:T7"/>
    <mergeCell ref="E8:E9"/>
    <mergeCell ref="F8:F9"/>
    <mergeCell ref="G8:G9"/>
  </mergeCells>
  <printOptions/>
  <pageMargins left="0.75" right="0.75" top="1" bottom="1" header="0.5" footer="0.5"/>
  <pageSetup horizontalDpi="600" verticalDpi="600" orientation="portrait" paperSize="9" r:id="rId2"/>
  <headerFooter alignWithMargins="0">
    <oddFooter>&amp;L&amp;"Arial,Bold"&amp;18 106</oddFooter>
  </headerFooter>
  <drawing r:id="rId1"/>
</worksheet>
</file>

<file path=xl/worksheets/sheet3.xml><?xml version="1.0" encoding="utf-8"?>
<worksheet xmlns="http://schemas.openxmlformats.org/spreadsheetml/2006/main" xmlns:r="http://schemas.openxmlformats.org/officeDocument/2006/relationships">
  <dimension ref="C4:V29"/>
  <sheetViews>
    <sheetView zoomScalePageLayoutView="0" workbookViewId="0" topLeftCell="U2">
      <selection activeCell="V4" sqref="V4"/>
    </sheetView>
  </sheetViews>
  <sheetFormatPr defaultColWidth="9.140625" defaultRowHeight="12.75"/>
  <cols>
    <col min="3" max="10" width="13.421875" style="0" customWidth="1"/>
    <col min="11" max="11" width="13.8515625" style="0" customWidth="1"/>
    <col min="12" max="18" width="13.421875" style="0" customWidth="1"/>
    <col min="19" max="19" width="15.421875" style="0" customWidth="1"/>
    <col min="20" max="20" width="13.421875" style="0" customWidth="1"/>
    <col min="21" max="21" width="12.57421875" style="0" customWidth="1"/>
    <col min="22" max="22" width="58.140625" style="0" customWidth="1"/>
  </cols>
  <sheetData>
    <row r="4" spans="3:22" ht="27.75">
      <c r="C4" s="114" t="s">
        <v>150</v>
      </c>
      <c r="D4" s="2"/>
      <c r="E4" s="2"/>
      <c r="F4" s="2"/>
      <c r="G4" s="3"/>
      <c r="H4" s="3"/>
      <c r="I4" s="3"/>
      <c r="J4" s="3"/>
      <c r="K4" s="3"/>
      <c r="L4" s="2"/>
      <c r="M4" s="3"/>
      <c r="N4" s="3"/>
      <c r="O4" s="3"/>
      <c r="P4" s="3"/>
      <c r="Q4" s="3"/>
      <c r="R4" s="3"/>
      <c r="S4" s="3"/>
      <c r="T4" s="3"/>
      <c r="U4" s="26"/>
      <c r="V4" s="112" t="s">
        <v>164</v>
      </c>
    </row>
    <row r="5" spans="3:22" ht="27" thickBot="1">
      <c r="C5" s="27"/>
      <c r="D5" s="28"/>
      <c r="E5" s="28"/>
      <c r="F5" s="28"/>
      <c r="G5" s="29"/>
      <c r="H5" s="29"/>
      <c r="I5" s="29"/>
      <c r="J5" s="29"/>
      <c r="K5" s="30"/>
      <c r="L5" s="30"/>
      <c r="M5" s="30"/>
      <c r="N5" s="31"/>
      <c r="O5" s="31"/>
      <c r="P5" s="31"/>
      <c r="Q5" s="30"/>
      <c r="R5" s="30"/>
      <c r="S5" s="30"/>
      <c r="T5" s="30"/>
      <c r="U5" s="27"/>
      <c r="V5" s="28"/>
    </row>
    <row r="6" spans="3:22" ht="27.75" customHeight="1" thickBot="1">
      <c r="C6" s="131" t="s">
        <v>1</v>
      </c>
      <c r="D6" s="131" t="s">
        <v>2</v>
      </c>
      <c r="E6" s="141" t="s">
        <v>3</v>
      </c>
      <c r="F6" s="142"/>
      <c r="G6" s="142"/>
      <c r="H6" s="142"/>
      <c r="I6" s="142"/>
      <c r="J6" s="142"/>
      <c r="K6" s="143"/>
      <c r="L6" s="134" t="s">
        <v>4</v>
      </c>
      <c r="M6" s="135"/>
      <c r="N6" s="136"/>
      <c r="O6" s="136"/>
      <c r="P6" s="136"/>
      <c r="Q6" s="136"/>
      <c r="R6" s="136"/>
      <c r="S6" s="136"/>
      <c r="T6" s="136"/>
      <c r="U6" s="149" t="s">
        <v>5</v>
      </c>
      <c r="V6" s="150"/>
    </row>
    <row r="7" spans="3:22" ht="47.25" customHeight="1" thickBot="1">
      <c r="C7" s="132"/>
      <c r="D7" s="133"/>
      <c r="E7" s="144" t="s">
        <v>139</v>
      </c>
      <c r="F7" s="145"/>
      <c r="G7" s="146"/>
      <c r="H7" s="131" t="s">
        <v>6</v>
      </c>
      <c r="I7" s="131" t="s">
        <v>7</v>
      </c>
      <c r="J7" s="149" t="s">
        <v>8</v>
      </c>
      <c r="K7" s="156"/>
      <c r="L7" s="149" t="s">
        <v>9</v>
      </c>
      <c r="M7" s="159"/>
      <c r="N7" s="160" t="s">
        <v>10</v>
      </c>
      <c r="O7" s="135"/>
      <c r="P7" s="135"/>
      <c r="Q7" s="135"/>
      <c r="R7" s="135"/>
      <c r="S7" s="135"/>
      <c r="T7" s="161"/>
      <c r="U7" s="133"/>
      <c r="V7" s="151"/>
    </row>
    <row r="8" spans="3:22" ht="27.75" customHeight="1" thickBot="1">
      <c r="C8" s="132"/>
      <c r="D8" s="133"/>
      <c r="E8" s="147" t="s">
        <v>142</v>
      </c>
      <c r="F8" s="139" t="s">
        <v>140</v>
      </c>
      <c r="G8" s="137" t="s">
        <v>11</v>
      </c>
      <c r="H8" s="154"/>
      <c r="I8" s="155"/>
      <c r="J8" s="157"/>
      <c r="K8" s="158"/>
      <c r="L8" s="162" t="s">
        <v>12</v>
      </c>
      <c r="M8" s="164" t="s">
        <v>13</v>
      </c>
      <c r="N8" s="159" t="s">
        <v>144</v>
      </c>
      <c r="O8" s="160" t="s">
        <v>14</v>
      </c>
      <c r="P8" s="166"/>
      <c r="Q8" s="135"/>
      <c r="R8" s="135"/>
      <c r="S8" s="135"/>
      <c r="T8" s="161"/>
      <c r="U8" s="133"/>
      <c r="V8" s="151"/>
    </row>
    <row r="9" spans="3:22" ht="105" customHeight="1" thickBot="1">
      <c r="C9" s="132"/>
      <c r="D9" s="133"/>
      <c r="E9" s="148"/>
      <c r="F9" s="140"/>
      <c r="G9" s="138"/>
      <c r="H9" s="151"/>
      <c r="I9" s="133"/>
      <c r="J9" s="76" t="s">
        <v>15</v>
      </c>
      <c r="K9" s="77" t="s">
        <v>16</v>
      </c>
      <c r="L9" s="163"/>
      <c r="M9" s="165"/>
      <c r="N9" s="151"/>
      <c r="O9" s="78" t="s">
        <v>17</v>
      </c>
      <c r="P9" s="79" t="s">
        <v>18</v>
      </c>
      <c r="Q9" s="80" t="s">
        <v>152</v>
      </c>
      <c r="R9" s="80" t="s">
        <v>19</v>
      </c>
      <c r="S9" s="80" t="s">
        <v>20</v>
      </c>
      <c r="T9" s="81" t="s">
        <v>21</v>
      </c>
      <c r="U9" s="152"/>
      <c r="V9" s="153"/>
    </row>
    <row r="10" spans="3:22" ht="24.75" thickBot="1">
      <c r="C10" s="82"/>
      <c r="D10" s="83" t="s">
        <v>22</v>
      </c>
      <c r="E10" s="83" t="s">
        <v>143</v>
      </c>
      <c r="F10" s="83" t="s">
        <v>130</v>
      </c>
      <c r="G10" s="83" t="s">
        <v>23</v>
      </c>
      <c r="H10" s="83" t="s">
        <v>24</v>
      </c>
      <c r="I10" s="83" t="s">
        <v>25</v>
      </c>
      <c r="J10" s="44" t="s">
        <v>26</v>
      </c>
      <c r="K10" s="44" t="s">
        <v>27</v>
      </c>
      <c r="L10" s="44" t="s">
        <v>28</v>
      </c>
      <c r="M10" s="44" t="s">
        <v>29</v>
      </c>
      <c r="N10" s="83" t="s">
        <v>30</v>
      </c>
      <c r="O10" s="84" t="s">
        <v>141</v>
      </c>
      <c r="P10" s="84" t="s">
        <v>31</v>
      </c>
      <c r="Q10" s="84" t="s">
        <v>32</v>
      </c>
      <c r="R10" s="84" t="s">
        <v>33</v>
      </c>
      <c r="S10" s="84" t="s">
        <v>34</v>
      </c>
      <c r="T10" s="85" t="s">
        <v>35</v>
      </c>
      <c r="U10" s="86" t="s">
        <v>145</v>
      </c>
      <c r="V10" s="87" t="s">
        <v>36</v>
      </c>
    </row>
    <row r="11" spans="3:22" ht="33.75">
      <c r="C11" s="66">
        <f>SUM(D11:T11)</f>
        <v>100</v>
      </c>
      <c r="D11" s="58">
        <f>+'جدول 1'!C11/'جدول 1'!B11*100</f>
        <v>0</v>
      </c>
      <c r="E11" s="58">
        <f>+'جدول 1'!D11/'جدول 1'!B11*100</f>
        <v>0.0012042387622676945</v>
      </c>
      <c r="F11" s="58">
        <f>+'جدول 1'!E11/'جدول 1'!B11*100</f>
        <v>0</v>
      </c>
      <c r="G11" s="58">
        <f>+'جدول 1'!F11/'جدول 1'!B11*100</f>
        <v>0</v>
      </c>
      <c r="H11" s="58">
        <f>+'جدول 1'!G11/'جدول 1'!B11*100</f>
        <v>0.05626763165555966</v>
      </c>
      <c r="I11" s="58">
        <f>+'جدول 1'!H11/'جدول 1'!B11*100</f>
        <v>58.4694810070976</v>
      </c>
      <c r="J11" s="58">
        <f>+'جدول 1'!I11/'جدول 1'!B11*100</f>
        <v>1.4963745024117376</v>
      </c>
      <c r="K11" s="58">
        <f>+'جدول 1'!J11/'جدول 1'!B11*100</f>
        <v>2.088860310499197</v>
      </c>
      <c r="L11" s="58">
        <f>+'جدول 1'!K11/'جدول 1'!B11*100</f>
        <v>10.08690600647107</v>
      </c>
      <c r="M11" s="58">
        <f>+'جدول 1'!L11/'جدول 1'!B11*100</f>
        <v>6.865142160910037</v>
      </c>
      <c r="N11" s="58">
        <f>+'جدول 1'!M11/'جدول 1'!B11*100</f>
        <v>0.14016738328175388</v>
      </c>
      <c r="O11" s="58">
        <f>+'جدول 1'!N11/'جدول 1'!B11*100</f>
        <v>0.10574374177910727</v>
      </c>
      <c r="P11" s="58">
        <f>+'جدول 1'!O11/'جدول 1'!B11*100</f>
        <v>1.0370600335702973</v>
      </c>
      <c r="Q11" s="58">
        <f>+'جدول 1'!P11/'جدول 1'!B11*100</f>
        <v>2.338744368909911</v>
      </c>
      <c r="R11" s="58">
        <f>+'جدول 1'!Q11/'جدول 1'!B11*100</f>
        <v>1.5311005509736948</v>
      </c>
      <c r="S11" s="58">
        <f>+'جدول 1'!R11/'جدول 1'!B11*100</f>
        <v>15.531822917370345</v>
      </c>
      <c r="T11" s="59">
        <f>+'جدول 1'!S11/'جدول 1'!B11*100</f>
        <v>0.2511251463074158</v>
      </c>
      <c r="U11" s="10" t="s">
        <v>37</v>
      </c>
      <c r="V11" s="96" t="s">
        <v>38</v>
      </c>
    </row>
    <row r="12" spans="3:22" ht="33.75">
      <c r="C12" s="67">
        <f aca="true" t="shared" si="0" ref="C12:C29">SUM(D12:T12)</f>
        <v>100.00000000000001</v>
      </c>
      <c r="D12" s="61">
        <f>+'جدول 1'!C12/'جدول 1'!B12*100</f>
        <v>0</v>
      </c>
      <c r="E12" s="61">
        <f>+'جدول 1'!D12/'جدول 1'!B12*100</f>
        <v>0</v>
      </c>
      <c r="F12" s="61">
        <f>+'جدول 1'!E12/'جدول 1'!B12*100</f>
        <v>0</v>
      </c>
      <c r="G12" s="61">
        <f>+'جدول 1'!F12/'جدول 1'!B12*100</f>
        <v>0</v>
      </c>
      <c r="H12" s="61">
        <f>+'جدول 1'!G12/'جدول 1'!B12*100</f>
        <v>0</v>
      </c>
      <c r="I12" s="61">
        <f>+'جدول 1'!H12/'جدول 1'!B12*100</f>
        <v>31.682967617550002</v>
      </c>
      <c r="J12" s="61">
        <f>+'جدول 1'!I12/'جدول 1'!B12*100</f>
        <v>0.08398410757662218</v>
      </c>
      <c r="K12" s="61">
        <f>+'جدول 1'!J12/'جدول 1'!B12*100</f>
        <v>0.00019235394078648182</v>
      </c>
      <c r="L12" s="61">
        <f>+'جدول 1'!K12/'جدول 1'!B12*100</f>
        <v>3.365349607305035</v>
      </c>
      <c r="M12" s="61">
        <f>+'جدول 1'!L12/'جدول 1'!B12*100</f>
        <v>2.0045465227106805</v>
      </c>
      <c r="N12" s="61">
        <f>+'جدول 1'!M12/'جدول 1'!B12*100</f>
        <v>0.006238185922825038</v>
      </c>
      <c r="O12" s="61">
        <f>+'جدول 1'!N12/'جدول 1'!B12*100</f>
        <v>0</v>
      </c>
      <c r="P12" s="61">
        <f>+'جدول 1'!O12/'جدول 1'!B12*100</f>
        <v>0</v>
      </c>
      <c r="Q12" s="61">
        <f>+'جدول 1'!P12/'جدول 1'!B12*100</f>
        <v>61.58507794302746</v>
      </c>
      <c r="R12" s="61">
        <f>+'جدول 1'!Q12/'جدول 1'!B12*100</f>
        <v>1.1400410003490467</v>
      </c>
      <c r="S12" s="61">
        <f>+'جدول 1'!R12/'جدول 1'!B12*100</f>
        <v>0.13160266161756268</v>
      </c>
      <c r="T12" s="62">
        <f>+'جدول 1'!S12/'جدول 1'!B12*100</f>
        <v>0</v>
      </c>
      <c r="U12" s="4" t="s">
        <v>39</v>
      </c>
      <c r="V12" s="97" t="s">
        <v>40</v>
      </c>
    </row>
    <row r="13" spans="3:22" ht="33.75">
      <c r="C13" s="67">
        <f t="shared" si="0"/>
        <v>100</v>
      </c>
      <c r="D13" s="61">
        <f>+'جدول 1'!C13/'جدول 1'!B13*100</f>
        <v>0</v>
      </c>
      <c r="E13" s="61">
        <f>+'جدول 1'!D13/'جدول 1'!B13*100</f>
        <v>0</v>
      </c>
      <c r="F13" s="61">
        <f>+'جدول 1'!E13/'جدول 1'!B13*100</f>
        <v>0</v>
      </c>
      <c r="G13" s="61">
        <f>+'جدول 1'!F13/'جدول 1'!B13*100</f>
        <v>0</v>
      </c>
      <c r="H13" s="61">
        <f>+'جدول 1'!G13/'جدول 1'!B13*100</f>
        <v>20.91261425802364</v>
      </c>
      <c r="I13" s="61">
        <f>+'جدول 1'!H13/'جدول 1'!B13*100</f>
        <v>79.05924417514679</v>
      </c>
      <c r="J13" s="61">
        <f>+'جدول 1'!I13/'جدول 1'!B13*100</f>
        <v>0</v>
      </c>
      <c r="K13" s="61">
        <f>+'جدول 1'!J13/'جدول 1'!B13*100</f>
        <v>0.02814156682957608</v>
      </c>
      <c r="L13" s="61">
        <f>+'جدول 1'!K13/'جدول 1'!B13*100</f>
        <v>0</v>
      </c>
      <c r="M13" s="61">
        <f>+'جدول 1'!L13/'جدول 1'!B13*100</f>
        <v>0</v>
      </c>
      <c r="N13" s="61">
        <f>+'جدول 1'!M13/'جدول 1'!B13*100</f>
        <v>0</v>
      </c>
      <c r="O13" s="61">
        <f>+'جدول 1'!N13/'جدول 1'!B13*100</f>
        <v>0</v>
      </c>
      <c r="P13" s="61">
        <f>+'جدول 1'!O13/'جدول 1'!B13*100</f>
        <v>0</v>
      </c>
      <c r="Q13" s="61">
        <f>+'جدول 1'!P13/'جدول 1'!B13*100</f>
        <v>0</v>
      </c>
      <c r="R13" s="61">
        <f>+'جدول 1'!Q13/'جدول 1'!B13*100</f>
        <v>0</v>
      </c>
      <c r="S13" s="61">
        <f>+'جدول 1'!R13/'جدول 1'!B13*100</f>
        <v>0</v>
      </c>
      <c r="T13" s="62">
        <f>+'جدول 1'!S13/'جدول 1'!B13*100</f>
        <v>0</v>
      </c>
      <c r="U13" s="4" t="s">
        <v>41</v>
      </c>
      <c r="V13" s="97" t="s">
        <v>42</v>
      </c>
    </row>
    <row r="14" spans="3:22" ht="33.75">
      <c r="C14" s="67">
        <f t="shared" si="0"/>
        <v>99.99999999999997</v>
      </c>
      <c r="D14" s="61">
        <f>+'جدول 1'!C14/'جدول 1'!B14*100</f>
        <v>0</v>
      </c>
      <c r="E14" s="61">
        <f>+'جدول 1'!D14/'جدول 1'!B14*100</f>
        <v>0</v>
      </c>
      <c r="F14" s="61">
        <f>+'جدول 1'!E14/'جدول 1'!B14*100</f>
        <v>0</v>
      </c>
      <c r="G14" s="61">
        <f>+'جدول 1'!F14/'جدول 1'!B14*100</f>
        <v>0</v>
      </c>
      <c r="H14" s="61">
        <f>+'جدول 1'!G14/'جدول 1'!B14*100</f>
        <v>0</v>
      </c>
      <c r="I14" s="61">
        <f>+'جدول 1'!H14/'جدول 1'!B14*100</f>
        <v>65.41335256743942</v>
      </c>
      <c r="J14" s="61">
        <f>+'جدول 1'!I14/'جدول 1'!B14*100</f>
        <v>2.0206965788512483</v>
      </c>
      <c r="K14" s="61">
        <f>+'جدول 1'!J14/'جدول 1'!B14*100</f>
        <v>5.716192194606011</v>
      </c>
      <c r="L14" s="61">
        <f>+'جدول 1'!K14/'جدول 1'!B14*100</f>
        <v>9.688650819060829</v>
      </c>
      <c r="M14" s="61">
        <f>+'جدول 1'!L14/'جدول 1'!B14*100</f>
        <v>5.88737923992612</v>
      </c>
      <c r="N14" s="61">
        <f>+'جدول 1'!M14/'جدول 1'!B14*100</f>
        <v>0.06783281601911739</v>
      </c>
      <c r="O14" s="61">
        <f>+'جدول 1'!N14/'جدول 1'!B14*100</f>
        <v>0</v>
      </c>
      <c r="P14" s="61">
        <f>+'جدول 1'!O14/'جدول 1'!B14*100</f>
        <v>2.603829186043041</v>
      </c>
      <c r="Q14" s="61">
        <f>+'جدول 1'!P14/'جدول 1'!B14*100</f>
        <v>0.19294361405110091</v>
      </c>
      <c r="R14" s="61">
        <f>+'جدول 1'!Q14/'جدول 1'!B14*100</f>
        <v>2.0064432638519696</v>
      </c>
      <c r="S14" s="61">
        <f>+'جدول 1'!R14/'جدول 1'!B14*100</f>
        <v>5.566954107642606</v>
      </c>
      <c r="T14" s="62">
        <f>+'جدول 1'!S14/'جدول 1'!B14*100</f>
        <v>0.8357256125085276</v>
      </c>
      <c r="U14" s="4" t="s">
        <v>43</v>
      </c>
      <c r="V14" s="97" t="s">
        <v>44</v>
      </c>
    </row>
    <row r="15" spans="3:22" ht="30" customHeight="1">
      <c r="C15" s="67">
        <f t="shared" si="0"/>
        <v>99.99999999999999</v>
      </c>
      <c r="D15" s="61">
        <f>+'جدول 1'!C15/'جدول 1'!B15*100</f>
        <v>0</v>
      </c>
      <c r="E15" s="61">
        <f>+'جدول 1'!D15/'جدول 1'!B15*100</f>
        <v>0</v>
      </c>
      <c r="F15" s="61">
        <f>+'جدول 1'!E15/'جدول 1'!B15*100</f>
        <v>0</v>
      </c>
      <c r="G15" s="61">
        <f>+'جدول 1'!F15/'جدول 1'!B15*100</f>
        <v>0</v>
      </c>
      <c r="H15" s="61">
        <f>+'جدول 1'!G15/'جدول 1'!B15*100</f>
        <v>0</v>
      </c>
      <c r="I15" s="61">
        <f>+'جدول 1'!H15/'جدول 1'!B15*100</f>
        <v>76.47526257151269</v>
      </c>
      <c r="J15" s="61">
        <f>+'جدول 1'!I15/'جدول 1'!B15*100</f>
        <v>0.02105387358825762</v>
      </c>
      <c r="K15" s="61">
        <f>+'جدول 1'!J15/'جدول 1'!B15*100</f>
        <v>1.3242288932017836</v>
      </c>
      <c r="L15" s="61">
        <f>+'جدول 1'!K15/'جدول 1'!B15*100</f>
        <v>9.192614648771842</v>
      </c>
      <c r="M15" s="61">
        <f>+'جدول 1'!L15/'جدول 1'!B15*100</f>
        <v>6.881257294075607</v>
      </c>
      <c r="N15" s="61">
        <f>+'جدول 1'!M15/'جدول 1'!B15*100</f>
        <v>0.05575048391930135</v>
      </c>
      <c r="O15" s="61">
        <f>+'جدول 1'!N15/'جدول 1'!B15*100</f>
        <v>0.05027789070776717</v>
      </c>
      <c r="P15" s="61">
        <f>+'جدول 1'!O15/'جدول 1'!B15*100</f>
        <v>0.2252984867009631</v>
      </c>
      <c r="Q15" s="61">
        <f>+'جدول 1'!P15/'جدول 1'!B15*100</f>
        <v>2.4565227180973794</v>
      </c>
      <c r="R15" s="61">
        <f>+'جدول 1'!Q15/'جدول 1'!B15*100</f>
        <v>1.7440856543131993</v>
      </c>
      <c r="S15" s="61">
        <f>+'جدول 1'!R15/'جدول 1'!B15*100</f>
        <v>1.5736474851112292</v>
      </c>
      <c r="T15" s="62">
        <f>+'جدول 1'!S15/'جدول 1'!B15*100</f>
        <v>0</v>
      </c>
      <c r="U15" s="4" t="s">
        <v>45</v>
      </c>
      <c r="V15" s="97" t="s">
        <v>46</v>
      </c>
    </row>
    <row r="16" spans="3:22" ht="33.75">
      <c r="C16" s="67">
        <f t="shared" si="0"/>
        <v>100.00000000000001</v>
      </c>
      <c r="D16" s="61">
        <f>+'جدول 1'!C16/'جدول 1'!B16*100</f>
        <v>0.07287013791965379</v>
      </c>
      <c r="E16" s="61">
        <f>+'جدول 1'!D16/'جدول 1'!B16*100</f>
        <v>88.54483292156196</v>
      </c>
      <c r="F16" s="61">
        <f>+'جدول 1'!E16/'جدول 1'!B16*100</f>
        <v>0</v>
      </c>
      <c r="G16" s="61">
        <f>+'جدول 1'!F16/'جدول 1'!B16*100</f>
        <v>0</v>
      </c>
      <c r="H16" s="61">
        <f>+'جدول 1'!G16/'جدول 1'!B16*100</f>
        <v>0</v>
      </c>
      <c r="I16" s="61">
        <f>+'جدول 1'!H16/'جدول 1'!B16*100</f>
        <v>0.6538997347205756</v>
      </c>
      <c r="J16" s="61">
        <f>+'جدول 1'!I16/'جدول 1'!B16*100</f>
        <v>0</v>
      </c>
      <c r="K16" s="61">
        <f>+'جدول 1'!J16/'جدول 1'!B16*100</f>
        <v>0</v>
      </c>
      <c r="L16" s="61">
        <f>+'جدول 1'!K16/'جدول 1'!B16*100</f>
        <v>0</v>
      </c>
      <c r="M16" s="61">
        <f>+'جدول 1'!L16/'جدول 1'!B16*100</f>
        <v>0</v>
      </c>
      <c r="N16" s="61">
        <f>+'جدول 1'!M16/'جدول 1'!B16*100</f>
        <v>0</v>
      </c>
      <c r="O16" s="61">
        <f>+'جدول 1'!N16/'جدول 1'!B16*100</f>
        <v>0</v>
      </c>
      <c r="P16" s="61">
        <f>+'جدول 1'!O16/'جدول 1'!B16*100</f>
        <v>0</v>
      </c>
      <c r="Q16" s="61">
        <f>+'جدول 1'!P16/'جدول 1'!B16*100</f>
        <v>9.225398487880328</v>
      </c>
      <c r="R16" s="61">
        <f>+'جدول 1'!Q16/'جدول 1'!B16*100</f>
        <v>0</v>
      </c>
      <c r="S16" s="61">
        <f>+'جدول 1'!R16/'جدول 1'!B16*100</f>
        <v>1.5029987179174982</v>
      </c>
      <c r="T16" s="62">
        <f>+'جدول 1'!S16/'جدول 1'!B16*100</f>
        <v>0</v>
      </c>
      <c r="U16" s="4" t="s">
        <v>47</v>
      </c>
      <c r="V16" s="97" t="s">
        <v>48</v>
      </c>
    </row>
    <row r="17" spans="3:22" ht="33.75">
      <c r="C17" s="67">
        <f t="shared" si="0"/>
        <v>100.00000000000001</v>
      </c>
      <c r="D17" s="61">
        <f>+'جدول 1'!C17/'جدول 1'!B17*100</f>
        <v>0</v>
      </c>
      <c r="E17" s="61">
        <f>+'جدول 1'!D17/'جدول 1'!B17*100</f>
        <v>3.6770116058747853</v>
      </c>
      <c r="F17" s="61">
        <f>+'جدول 1'!E17/'جدول 1'!B17*100</f>
        <v>0</v>
      </c>
      <c r="G17" s="61">
        <f>+'جدول 1'!F17/'جدول 1'!B17*100</f>
        <v>0</v>
      </c>
      <c r="H17" s="61">
        <f>+'جدول 1'!G17/'جدول 1'!B17*100</f>
        <v>0</v>
      </c>
      <c r="I17" s="61">
        <f>+'جدول 1'!H17/'جدول 1'!B17*100</f>
        <v>0</v>
      </c>
      <c r="J17" s="61">
        <f>+'جدول 1'!I17/'جدول 1'!B17*100</f>
        <v>0</v>
      </c>
      <c r="K17" s="61">
        <f>+'جدول 1'!J17/'جدول 1'!B17*100</f>
        <v>0</v>
      </c>
      <c r="L17" s="61">
        <f>+'جدول 1'!K17/'جدول 1'!B17*100</f>
        <v>21.94432048629227</v>
      </c>
      <c r="M17" s="61">
        <f>+'جدول 1'!L17/'جدول 1'!B17*100</f>
        <v>0</v>
      </c>
      <c r="N17" s="61">
        <f>+'جدول 1'!M17/'جدول 1'!B17*100</f>
        <v>0.7500360271917552</v>
      </c>
      <c r="O17" s="61">
        <f>+'جدول 1'!N17/'جدول 1'!B17*100</f>
        <v>0</v>
      </c>
      <c r="P17" s="61">
        <f>+'جدول 1'!O17/'جدول 1'!B17*100</f>
        <v>0</v>
      </c>
      <c r="Q17" s="61">
        <f>+'جدول 1'!P17/'جدول 1'!B17*100</f>
        <v>4.0499089090848175</v>
      </c>
      <c r="R17" s="61">
        <f>+'جدول 1'!Q17/'جدول 1'!B17*100</f>
        <v>8.52521609224287</v>
      </c>
      <c r="S17" s="61">
        <f>+'جدول 1'!R17/'جدول 1'!B17*100</f>
        <v>60.3799489423306</v>
      </c>
      <c r="T17" s="62">
        <f>+'جدول 1'!S17/'جدول 1'!B17*100</f>
        <v>0.67355793698291</v>
      </c>
      <c r="U17" s="4" t="s">
        <v>49</v>
      </c>
      <c r="V17" s="97" t="s">
        <v>50</v>
      </c>
    </row>
    <row r="18" spans="3:22" ht="39" customHeight="1">
      <c r="C18" s="67">
        <f t="shared" si="0"/>
        <v>100.00000000000003</v>
      </c>
      <c r="D18" s="61">
        <f>+'جدول 1'!C18/'جدول 1'!B18*100</f>
        <v>0</v>
      </c>
      <c r="E18" s="61">
        <f>+'جدول 1'!D18/'جدول 1'!B18*100</f>
        <v>0</v>
      </c>
      <c r="F18" s="61">
        <f>+'جدول 1'!E18/'جدول 1'!B18*100</f>
        <v>0</v>
      </c>
      <c r="G18" s="61">
        <f>+'جدول 1'!F18/'جدول 1'!B18*100</f>
        <v>72.46265627241912</v>
      </c>
      <c r="H18" s="61">
        <f>+'جدول 1'!G18/'جدول 1'!B18*100</f>
        <v>0</v>
      </c>
      <c r="I18" s="61">
        <f>+'جدول 1'!H18/'جدول 1'!B18*100</f>
        <v>0</v>
      </c>
      <c r="J18" s="61">
        <f>+'جدول 1'!I18/'جدول 1'!B18*100</f>
        <v>27.41874181086811</v>
      </c>
      <c r="K18" s="61">
        <f>+'جدول 1'!J18/'جدول 1'!B18*100</f>
        <v>0.1186019167127872</v>
      </c>
      <c r="L18" s="61">
        <f>+'جدول 1'!K18/'جدول 1'!B18*100</f>
        <v>0</v>
      </c>
      <c r="M18" s="61">
        <f>+'جدول 1'!L18/'جدول 1'!B18*100</f>
        <v>0</v>
      </c>
      <c r="N18" s="61">
        <f>+'جدول 1'!M18/'جدول 1'!B18*100</f>
        <v>0</v>
      </c>
      <c r="O18" s="61">
        <f>+'جدول 1'!N18/'جدول 1'!B18*100</f>
        <v>0</v>
      </c>
      <c r="P18" s="61">
        <f>+'جدول 1'!O18/'جدول 1'!B18*100</f>
        <v>0</v>
      </c>
      <c r="Q18" s="61">
        <f>+'جدول 1'!P18/'جدول 1'!B18*100</f>
        <v>0</v>
      </c>
      <c r="R18" s="61">
        <f>+'جدول 1'!Q18/'جدول 1'!B18*100</f>
        <v>0</v>
      </c>
      <c r="S18" s="61">
        <f>+'جدول 1'!R18/'جدول 1'!B18*100</f>
        <v>0</v>
      </c>
      <c r="T18" s="62">
        <f>+'جدول 1'!S18/'جدول 1'!B18*100</f>
        <v>0</v>
      </c>
      <c r="U18" s="4" t="s">
        <v>51</v>
      </c>
      <c r="V18" s="97" t="s">
        <v>73</v>
      </c>
    </row>
    <row r="19" spans="3:22" ht="33.75">
      <c r="C19" s="67">
        <f t="shared" si="0"/>
        <v>100.00000000000001</v>
      </c>
      <c r="D19" s="61">
        <f>+'جدول 1'!C19/'جدول 1'!B19*100</f>
        <v>0.0037725439624674015</v>
      </c>
      <c r="E19" s="61">
        <f>+'جدول 1'!D19/'جدول 1'!B19*100</f>
        <v>4.615839094822576</v>
      </c>
      <c r="F19" s="61">
        <f>+'جدول 1'!E19/'جدول 1'!B19*100</f>
        <v>0</v>
      </c>
      <c r="G19" s="61">
        <f>+'جدول 1'!F19/'جدول 1'!B19*100</f>
        <v>0.8345777716123463</v>
      </c>
      <c r="H19" s="61">
        <f>+'جدول 1'!G19/'جدول 1'!B19*100</f>
        <v>0.11494117758557337</v>
      </c>
      <c r="I19" s="61">
        <f>+'جدول 1'!H19/'جدول 1'!B19*100</f>
        <v>57.52153454410528</v>
      </c>
      <c r="J19" s="61">
        <f>+'جدول 1'!I19/'جدول 1'!B19*100</f>
        <v>1.4811070172251144</v>
      </c>
      <c r="K19" s="61">
        <f>+'جدول 1'!J19/'جدول 1'!B19*100</f>
        <v>2.0709387077333594</v>
      </c>
      <c r="L19" s="61">
        <f>+'جدول 1'!K19/'جدول 1'!B19*100</f>
        <v>9.241352300514487</v>
      </c>
      <c r="M19" s="61">
        <f>+'جدول 1'!L19/'جدول 1'!B19*100</f>
        <v>6.205130510168398</v>
      </c>
      <c r="N19" s="61">
        <f>+'جدول 1'!M19/'جدول 1'!B19*100</f>
        <v>0.11448352443056582</v>
      </c>
      <c r="O19" s="61">
        <f>+'جدول 1'!N19/'جدول 1'!B19*100</f>
        <v>0.07876242471532813</v>
      </c>
      <c r="P19" s="61">
        <f>+'جدول 1'!O19/'جدول 1'!B19*100</f>
        <v>0.937994096390771</v>
      </c>
      <c r="Q19" s="61">
        <f>+'جدول 1'!P19/'جدول 1'!B19*100</f>
        <v>3.3287151760742</v>
      </c>
      <c r="R19" s="61">
        <f>+'جدول 1'!Q19/'جدول 1'!B19*100</f>
        <v>1.5551831522096062</v>
      </c>
      <c r="S19" s="61">
        <f>+'جدول 1'!R19/'جدول 1'!B19*100</f>
        <v>11.655272896154273</v>
      </c>
      <c r="T19" s="62">
        <f>+'جدول 1'!S19/'جدول 1'!B19*100</f>
        <v>0.2403950622956675</v>
      </c>
      <c r="U19" s="32" t="s">
        <v>52</v>
      </c>
      <c r="V19" s="98" t="s">
        <v>53</v>
      </c>
    </row>
    <row r="20" spans="3:22" ht="39" customHeight="1">
      <c r="C20" s="67">
        <f t="shared" si="0"/>
        <v>100</v>
      </c>
      <c r="D20" s="61">
        <f>+'جدول 1'!C20/'جدول 1'!B20*100</f>
        <v>0</v>
      </c>
      <c r="E20" s="61">
        <f>+'جدول 1'!D20/'جدول 1'!B20*100</f>
        <v>0.1886873805559615</v>
      </c>
      <c r="F20" s="61">
        <f>+'جدول 1'!E20/'جدول 1'!B20*100</f>
        <v>0</v>
      </c>
      <c r="G20" s="61">
        <f>+'جدول 1'!F20/'جدول 1'!B20*100</f>
        <v>0</v>
      </c>
      <c r="H20" s="61">
        <f>+'جدول 1'!G20/'جدول 1'!B20*100</f>
        <v>0.31423426570238167</v>
      </c>
      <c r="I20" s="61">
        <f>+'جدول 1'!H20/'جدول 1'!B20*100</f>
        <v>0</v>
      </c>
      <c r="J20" s="61">
        <f>+'جدول 1'!I20/'جدول 1'!B20*100</f>
        <v>0</v>
      </c>
      <c r="K20" s="61">
        <f>+'جدول 1'!J20/'جدول 1'!B20*100</f>
        <v>0</v>
      </c>
      <c r="L20" s="61">
        <f>+'جدول 1'!K20/'جدول 1'!B20*100</f>
        <v>3.2433608086691823</v>
      </c>
      <c r="M20" s="61">
        <f>+'جدول 1'!L20/'جدول 1'!B20*100</f>
        <v>0.26209079011787634</v>
      </c>
      <c r="N20" s="61">
        <f>+'جدول 1'!M20/'جدول 1'!B20*100</f>
        <v>0.11896132250148597</v>
      </c>
      <c r="O20" s="61">
        <f>+'جدول 1'!N20/'جدول 1'!B20*100</f>
        <v>0.021394367818363166</v>
      </c>
      <c r="P20" s="61">
        <f>+'جدول 1'!O20/'جدول 1'!B20*100</f>
        <v>0.2023099698026976</v>
      </c>
      <c r="Q20" s="61">
        <f>+'جدول 1'!P20/'جدول 1'!B20*100</f>
        <v>53.687574837871466</v>
      </c>
      <c r="R20" s="61">
        <f>+'جدول 1'!Q20/'جدول 1'!B20*100</f>
        <v>0.02695019899463422</v>
      </c>
      <c r="S20" s="61">
        <f>+'جدول 1'!R20/'جدول 1'!B20*100</f>
        <v>39.2512288429903</v>
      </c>
      <c r="T20" s="62">
        <f>+'جدول 1'!S20/'جدول 1'!B20*100</f>
        <v>2.683207214975656</v>
      </c>
      <c r="U20" s="4" t="s">
        <v>54</v>
      </c>
      <c r="V20" s="97" t="s">
        <v>55</v>
      </c>
    </row>
    <row r="21" spans="3:22" ht="33.75">
      <c r="C21" s="67">
        <f t="shared" si="0"/>
        <v>100.00000000000001</v>
      </c>
      <c r="D21" s="61">
        <f>+'جدول 1'!C21/'جدول 1'!B21*100</f>
        <v>0.0036746745331080527</v>
      </c>
      <c r="E21" s="61">
        <f>+'جدول 1'!D21/'جدول 1'!B21*100</f>
        <v>4.500987467837386</v>
      </c>
      <c r="F21" s="61">
        <f>+'جدول 1'!E21/'جدول 1'!B21*100</f>
        <v>0</v>
      </c>
      <c r="G21" s="61">
        <f>+'جدول 1'!F21/'جدول 1'!B21*100</f>
        <v>0.8129266918432786</v>
      </c>
      <c r="H21" s="61">
        <f>+'جدول 1'!G21/'جدول 1'!B21*100</f>
        <v>0.12011134949166762</v>
      </c>
      <c r="I21" s="61">
        <f>+'جدول 1'!H21/'جدول 1'!B21*100</f>
        <v>56.029278968633164</v>
      </c>
      <c r="J21" s="61">
        <f>+'جدول 1'!I21/'جدول 1'!B21*100</f>
        <v>1.442683316921529</v>
      </c>
      <c r="K21" s="61">
        <f>+'جدول 1'!J21/'جدول 1'!B21*100</f>
        <v>2.017213266338771</v>
      </c>
      <c r="L21" s="61">
        <f>+'جدول 1'!K21/'جدول 1'!B21*100</f>
        <v>9.085749076152009</v>
      </c>
      <c r="M21" s="61">
        <f>+'جدول 1'!L21/'جدول 1'!B21*100</f>
        <v>6.0509528751698465</v>
      </c>
      <c r="N21" s="61">
        <f>+'جدول 1'!M21/'جدول 1'!B21*100</f>
        <v>0.11459968995344569</v>
      </c>
      <c r="O21" s="61">
        <f>+'جدول 1'!N21/'جدول 1'!B21*100</f>
        <v>0.07727415074216323</v>
      </c>
      <c r="P21" s="61">
        <f>+'جدول 1'!O21/'جدول 1'!B21*100</f>
        <v>0.9189085704501233</v>
      </c>
      <c r="Q21" s="61">
        <f>+'جدول 1'!P21/'جدول 1'!B21*100</f>
        <v>4.6351526642311605</v>
      </c>
      <c r="R21" s="61">
        <f>+'جدول 1'!Q21/'جدول 1'!B21*100</f>
        <v>1.5155368847181394</v>
      </c>
      <c r="S21" s="61">
        <f>+'جدول 1'!R21/'جدول 1'!B21*100</f>
        <v>12.371182501983261</v>
      </c>
      <c r="T21" s="62">
        <f>+'جدول 1'!S21/'جدول 1'!B21*100</f>
        <v>0.30376785100095977</v>
      </c>
      <c r="U21" s="32" t="s">
        <v>56</v>
      </c>
      <c r="V21" s="98" t="s">
        <v>57</v>
      </c>
    </row>
    <row r="22" spans="3:22" ht="33.75">
      <c r="C22" s="67">
        <f t="shared" si="0"/>
        <v>100</v>
      </c>
      <c r="D22" s="61">
        <f>+'جدول 1'!C22/'جدول 1'!B22*100</f>
        <v>0.03347063663608234</v>
      </c>
      <c r="E22" s="61">
        <f>+'جدول 1'!D22/'جدول 1'!B22*100</f>
        <v>0</v>
      </c>
      <c r="F22" s="61">
        <f>+'جدول 1'!E22/'جدول 1'!B22*100</f>
        <v>0</v>
      </c>
      <c r="G22" s="61">
        <f>+'جدول 1'!F22/'جدول 1'!B22*100</f>
        <v>0</v>
      </c>
      <c r="H22" s="61">
        <f>+'جدول 1'!G22/'جدول 1'!B22*100</f>
        <v>0</v>
      </c>
      <c r="I22" s="61">
        <f>+'جدول 1'!H22/'جدول 1'!B22*100</f>
        <v>19.048085078270365</v>
      </c>
      <c r="J22" s="61">
        <f>+'جدول 1'!I22/'جدول 1'!B22*100</f>
        <v>0</v>
      </c>
      <c r="K22" s="61">
        <f>+'جدول 1'!J22/'جدول 1'!B22*100</f>
        <v>0</v>
      </c>
      <c r="L22" s="61">
        <f>+'جدول 1'!K22/'جدول 1'!B22*100</f>
        <v>0</v>
      </c>
      <c r="M22" s="61">
        <f>+'جدول 1'!L22/'جدول 1'!B22*100</f>
        <v>0</v>
      </c>
      <c r="N22" s="61">
        <f>+'جدول 1'!M22/'جدول 1'!B22*100</f>
        <v>0</v>
      </c>
      <c r="O22" s="61">
        <f>+'جدول 1'!N22/'جدول 1'!B22*100</f>
        <v>0</v>
      </c>
      <c r="P22" s="61">
        <f>+'جدول 1'!O22/'جدول 1'!B22*100</f>
        <v>0</v>
      </c>
      <c r="Q22" s="61">
        <f>+'جدول 1'!P22/'جدول 1'!B22*100</f>
        <v>1.8875433577462881</v>
      </c>
      <c r="R22" s="61">
        <f>+'جدول 1'!Q22/'جدول 1'!B22*100</f>
        <v>0</v>
      </c>
      <c r="S22" s="61">
        <f>+'جدول 1'!R22/'جدول 1'!B22*100</f>
        <v>76.32349364815607</v>
      </c>
      <c r="T22" s="62">
        <f>+'جدول 1'!S22/'جدول 1'!B22*100</f>
        <v>2.707407279191185</v>
      </c>
      <c r="U22" s="4" t="s">
        <v>58</v>
      </c>
      <c r="V22" s="97" t="s">
        <v>146</v>
      </c>
    </row>
    <row r="23" spans="3:22" ht="33.75">
      <c r="C23" s="67">
        <f t="shared" si="0"/>
        <v>100</v>
      </c>
      <c r="D23" s="61">
        <f>+'جدول 1'!C23/'جدول 1'!B23*100</f>
        <v>0.06969264094218383</v>
      </c>
      <c r="E23" s="61">
        <f>+'جدول 1'!D23/'جدول 1'!B23*100</f>
        <v>0</v>
      </c>
      <c r="F23" s="61">
        <f>+'جدول 1'!E23/'جدول 1'!B23*100</f>
        <v>1.8641383857590559</v>
      </c>
      <c r="G23" s="61">
        <f>+'جدول 1'!F23/'جدول 1'!B23*100</f>
        <v>0</v>
      </c>
      <c r="H23" s="61">
        <f>+'جدول 1'!G23/'جدول 1'!B23*100</f>
        <v>0</v>
      </c>
      <c r="I23" s="61">
        <f>+'جدول 1'!H23/'جدول 1'!B23*100</f>
        <v>0</v>
      </c>
      <c r="J23" s="61">
        <f>+'جدول 1'!I23/'جدول 1'!B23*100</f>
        <v>0</v>
      </c>
      <c r="K23" s="61">
        <f>+'جدول 1'!J23/'جدول 1'!B23*100</f>
        <v>0</v>
      </c>
      <c r="L23" s="61">
        <f>+'جدول 1'!K23/'جدول 1'!B23*100</f>
        <v>0</v>
      </c>
      <c r="M23" s="61">
        <f>+'جدول 1'!L23/'جدول 1'!B23*100</f>
        <v>0</v>
      </c>
      <c r="N23" s="61">
        <f>+'جدول 1'!M23/'جدول 1'!B23*100</f>
        <v>0</v>
      </c>
      <c r="O23" s="61">
        <f>+'جدول 1'!N23/'جدول 1'!B23*100</f>
        <v>0</v>
      </c>
      <c r="P23" s="61">
        <f>+'جدول 1'!O23/'جدول 1'!B23*100</f>
        <v>0</v>
      </c>
      <c r="Q23" s="61">
        <f>+'جدول 1'!P23/'جدول 1'!B23*100</f>
        <v>32.283211868470204</v>
      </c>
      <c r="R23" s="61">
        <f>+'جدول 1'!Q23/'جدول 1'!B23*100</f>
        <v>0</v>
      </c>
      <c r="S23" s="61">
        <f>+'جدول 1'!R23/'جدول 1'!B23*100</f>
        <v>63.06107267238007</v>
      </c>
      <c r="T23" s="62">
        <f>+'جدول 1'!S23/'جدول 1'!B23*100</f>
        <v>2.7218844324484834</v>
      </c>
      <c r="U23" s="4" t="s">
        <v>59</v>
      </c>
      <c r="V23" s="97" t="s">
        <v>60</v>
      </c>
    </row>
    <row r="24" spans="3:22" ht="34.5" customHeight="1">
      <c r="C24" s="67">
        <f t="shared" si="0"/>
        <v>100.00000000000001</v>
      </c>
      <c r="D24" s="61">
        <f>+'جدول 1'!C24/'جدول 1'!B24*100</f>
        <v>0</v>
      </c>
      <c r="E24" s="61">
        <f>+'جدول 1'!D24/'جدول 1'!B24*100</f>
        <v>0.01777580351929793</v>
      </c>
      <c r="F24" s="61">
        <f>+'جدول 1'!E24/'جدول 1'!B24*100</f>
        <v>0</v>
      </c>
      <c r="G24" s="61">
        <f>+'جدول 1'!F24/'جدول 1'!B24*100</f>
        <v>0</v>
      </c>
      <c r="H24" s="61">
        <f>+'جدول 1'!G24/'جدول 1'!B24*100</f>
        <v>0</v>
      </c>
      <c r="I24" s="61">
        <f>+'جدول 1'!H24/'جدول 1'!B24*100</f>
        <v>0</v>
      </c>
      <c r="J24" s="61">
        <f>+'جدول 1'!I24/'جدول 1'!B24*100</f>
        <v>0</v>
      </c>
      <c r="K24" s="61">
        <f>+'جدول 1'!J24/'جدول 1'!B24*100</f>
        <v>0</v>
      </c>
      <c r="L24" s="61">
        <f>+'جدول 1'!K24/'جدول 1'!B24*100</f>
        <v>0</v>
      </c>
      <c r="M24" s="61">
        <f>+'جدول 1'!L24/'جدول 1'!B24*100</f>
        <v>0</v>
      </c>
      <c r="N24" s="61">
        <f>+'جدول 1'!M24/'جدول 1'!B24*100</f>
        <v>0.013124225237505139</v>
      </c>
      <c r="O24" s="61">
        <f>+'جدول 1'!N24/'جدول 1'!B24*100</f>
        <v>0.0005932981899578215</v>
      </c>
      <c r="P24" s="61">
        <f>+'جدول 1'!O24/'جدول 1'!B24*100</f>
        <v>0</v>
      </c>
      <c r="Q24" s="61">
        <f>+'جدول 1'!P24/'جدول 1'!B24*100</f>
        <v>99.08730263603613</v>
      </c>
      <c r="R24" s="61">
        <f>+'جدول 1'!Q24/'جدول 1'!B24*100</f>
        <v>0</v>
      </c>
      <c r="S24" s="61">
        <f>+'جدول 1'!R24/'جدول 1'!B24*100</f>
        <v>0.8670011172801372</v>
      </c>
      <c r="T24" s="62">
        <f>+'جدول 1'!S24/'جدول 1'!B24*100</f>
        <v>0.014202919736988135</v>
      </c>
      <c r="U24" s="4" t="s">
        <v>61</v>
      </c>
      <c r="V24" s="97" t="s">
        <v>62</v>
      </c>
    </row>
    <row r="25" spans="3:22" ht="33.75">
      <c r="C25" s="67">
        <f t="shared" si="0"/>
        <v>100.00000000000001</v>
      </c>
      <c r="D25" s="61">
        <f>+'جدول 1'!C25/'جدول 1'!B25*100</f>
        <v>0</v>
      </c>
      <c r="E25" s="61">
        <f>+'جدول 1'!D25/'جدول 1'!B25*100</f>
        <v>0</v>
      </c>
      <c r="F25" s="61">
        <f>+'جدول 1'!E25/'جدول 1'!B25*100</f>
        <v>0</v>
      </c>
      <c r="G25" s="61">
        <f>+'جدول 1'!F25/'جدول 1'!B25*100</f>
        <v>0</v>
      </c>
      <c r="H25" s="61">
        <f>+'جدول 1'!G25/'جدول 1'!B25*100</f>
        <v>0</v>
      </c>
      <c r="I25" s="61">
        <f>+'جدول 1'!H25/'جدول 1'!B25*100</f>
        <v>0</v>
      </c>
      <c r="J25" s="61">
        <f>+'جدول 1'!I25/'جدول 1'!B25*100</f>
        <v>0</v>
      </c>
      <c r="K25" s="61">
        <f>+'جدول 1'!J25/'جدول 1'!B25*100</f>
        <v>0</v>
      </c>
      <c r="L25" s="61">
        <f>+'جدول 1'!K25/'جدول 1'!B25*100</f>
        <v>0</v>
      </c>
      <c r="M25" s="61">
        <f>+'جدول 1'!L25/'جدول 1'!B25*100</f>
        <v>0</v>
      </c>
      <c r="N25" s="61">
        <f>+'جدول 1'!M25/'جدول 1'!B25*100</f>
        <v>0.14012972582264424</v>
      </c>
      <c r="O25" s="61">
        <f>+'جدول 1'!N25/'جدول 1'!B25*100</f>
        <v>0.44606186896588174</v>
      </c>
      <c r="P25" s="61">
        <f>+'جدول 1'!O25/'جدول 1'!B25*100</f>
        <v>0</v>
      </c>
      <c r="Q25" s="61">
        <f>+'جدول 1'!P25/'جدول 1'!B25*100</f>
        <v>9.917236153165424</v>
      </c>
      <c r="R25" s="61">
        <f>+'جدول 1'!Q25/'جدول 1'!B25*100</f>
        <v>0</v>
      </c>
      <c r="S25" s="61">
        <f>+'جدول 1'!R25/'جدول 1'!B25*100</f>
        <v>89.49657225204606</v>
      </c>
      <c r="T25" s="62">
        <f>+'جدول 1'!S25/'جدول 1'!B25*100</f>
        <v>0</v>
      </c>
      <c r="U25" s="4" t="s">
        <v>63</v>
      </c>
      <c r="V25" s="97" t="s">
        <v>64</v>
      </c>
    </row>
    <row r="26" spans="3:22" ht="36" customHeight="1">
      <c r="C26" s="67">
        <f t="shared" si="0"/>
        <v>100.00000000000001</v>
      </c>
      <c r="D26" s="61">
        <f>+'جدول 1'!C26/'جدول 1'!B26*100</f>
        <v>0</v>
      </c>
      <c r="E26" s="61">
        <f>+'جدول 1'!D26/'جدول 1'!B26*100</f>
        <v>0</v>
      </c>
      <c r="F26" s="61">
        <f>+'جدول 1'!E26/'جدول 1'!B26*100</f>
        <v>0</v>
      </c>
      <c r="G26" s="61">
        <f>+'جدول 1'!F26/'جدول 1'!B26*100</f>
        <v>0</v>
      </c>
      <c r="H26" s="61">
        <f>+'جدول 1'!G26/'جدول 1'!B26*100</f>
        <v>0</v>
      </c>
      <c r="I26" s="61">
        <f>+'جدول 1'!H26/'جدول 1'!B26*100</f>
        <v>6.5862861315894</v>
      </c>
      <c r="J26" s="61">
        <f>+'جدول 1'!I26/'جدول 1'!B26*100</f>
        <v>0</v>
      </c>
      <c r="K26" s="61">
        <f>+'جدول 1'!J26/'جدول 1'!B26*100</f>
        <v>0</v>
      </c>
      <c r="L26" s="61">
        <f>+'جدول 1'!K26/'جدول 1'!B26*100</f>
        <v>0</v>
      </c>
      <c r="M26" s="61">
        <f>+'جدول 1'!L26/'جدول 1'!B26*100</f>
        <v>0</v>
      </c>
      <c r="N26" s="61">
        <f>+'جدول 1'!M26/'جدول 1'!B26*100</f>
        <v>0</v>
      </c>
      <c r="O26" s="61">
        <f>+'جدول 1'!N26/'جدول 1'!B26*100</f>
        <v>0</v>
      </c>
      <c r="P26" s="61">
        <f>+'جدول 1'!O26/'جدول 1'!B26*100</f>
        <v>0</v>
      </c>
      <c r="Q26" s="61">
        <f>+'جدول 1'!P26/'جدول 1'!B26*100</f>
        <v>93.41371386841061</v>
      </c>
      <c r="R26" s="61">
        <f>+'جدول 1'!Q26/'جدول 1'!B26*100</f>
        <v>0</v>
      </c>
      <c r="S26" s="61">
        <f>+'جدول 1'!R26/'جدول 1'!B26*100</f>
        <v>0</v>
      </c>
      <c r="T26" s="62">
        <f>+'جدول 1'!S26/'جدول 1'!B26*100</f>
        <v>0</v>
      </c>
      <c r="U26" s="4" t="s">
        <v>65</v>
      </c>
      <c r="V26" s="97" t="s">
        <v>66</v>
      </c>
    </row>
    <row r="27" spans="3:22" ht="35.25" customHeight="1">
      <c r="C27" s="67">
        <f t="shared" si="0"/>
        <v>100</v>
      </c>
      <c r="D27" s="61">
        <f>+'جدول 1'!C27/'جدول 1'!B27*100</f>
        <v>0</v>
      </c>
      <c r="E27" s="61">
        <f>+'جدول 1'!D27/'جدول 1'!B27*100</f>
        <v>0</v>
      </c>
      <c r="F27" s="61">
        <f>+'جدول 1'!E27/'جدول 1'!B27*100</f>
        <v>0</v>
      </c>
      <c r="G27" s="61">
        <f>+'جدول 1'!F27/'جدول 1'!B27*100</f>
        <v>0</v>
      </c>
      <c r="H27" s="61">
        <f>+'جدول 1'!G27/'جدول 1'!B27*100</f>
        <v>0</v>
      </c>
      <c r="I27" s="61">
        <f>+'جدول 1'!H27/'جدول 1'!B27*100</f>
        <v>0</v>
      </c>
      <c r="J27" s="61">
        <f>+'جدول 1'!I27/'جدول 1'!B27*100</f>
        <v>0</v>
      </c>
      <c r="K27" s="61">
        <f>+'جدول 1'!J27/'جدول 1'!B27*100</f>
        <v>0</v>
      </c>
      <c r="L27" s="61">
        <f>+'جدول 1'!K27/'جدول 1'!B27*100</f>
        <v>0</v>
      </c>
      <c r="M27" s="61">
        <f>+'جدول 1'!L27/'جدول 1'!B27*100</f>
        <v>0</v>
      </c>
      <c r="N27" s="61">
        <f>+'جدول 1'!M27/'جدول 1'!B27*100</f>
        <v>0</v>
      </c>
      <c r="O27" s="61">
        <f>+'جدول 1'!N27/'جدول 1'!B27*100</f>
        <v>0</v>
      </c>
      <c r="P27" s="61">
        <f>+'جدول 1'!O27/'جدول 1'!B27*100</f>
        <v>0</v>
      </c>
      <c r="Q27" s="61">
        <f>+'جدول 1'!P27/'جدول 1'!B27*100</f>
        <v>23.505581729951494</v>
      </c>
      <c r="R27" s="61">
        <f>+'جدول 1'!Q27/'جدول 1'!B27*100</f>
        <v>56.23572266021154</v>
      </c>
      <c r="S27" s="61">
        <f>+'جدول 1'!R27/'جدول 1'!B27*100</f>
        <v>20.194627881293904</v>
      </c>
      <c r="T27" s="62">
        <f>+'جدول 1'!S27/'جدول 1'!B27*100</f>
        <v>0.06406772854305838</v>
      </c>
      <c r="U27" s="4" t="s">
        <v>67</v>
      </c>
      <c r="V27" s="97" t="s">
        <v>68</v>
      </c>
    </row>
    <row r="28" spans="3:22" ht="29.25" customHeight="1" thickBot="1">
      <c r="C28" s="67">
        <f t="shared" si="0"/>
        <v>100</v>
      </c>
      <c r="D28" s="61">
        <f>+'جدول 1'!C28/'جدول 1'!B28*100</f>
        <v>100</v>
      </c>
      <c r="E28" s="61">
        <f>+'جدول 1'!D28/'جدول 1'!B28*100</f>
        <v>0</v>
      </c>
      <c r="F28" s="61">
        <f>+'جدول 1'!E28/'جدول 1'!B28*100</f>
        <v>0</v>
      </c>
      <c r="G28" s="61">
        <f>+'جدول 1'!F28/'جدول 1'!B28*100</f>
        <v>0</v>
      </c>
      <c r="H28" s="61">
        <f>+'جدول 1'!G28/'جدول 1'!B28*100</f>
        <v>0</v>
      </c>
      <c r="I28" s="61">
        <f>+'جدول 1'!H28/'جدول 1'!B28*100</f>
        <v>0</v>
      </c>
      <c r="J28" s="61">
        <f>+'جدول 1'!I28/'جدول 1'!B28*100</f>
        <v>0</v>
      </c>
      <c r="K28" s="61">
        <f>+'جدول 1'!J28/'جدول 1'!B28*100</f>
        <v>0</v>
      </c>
      <c r="L28" s="61">
        <f>+'جدول 1'!K28/'جدول 1'!B28*100</f>
        <v>0</v>
      </c>
      <c r="M28" s="61">
        <f>+'جدول 1'!L28/'جدول 1'!B28*100</f>
        <v>0</v>
      </c>
      <c r="N28" s="61">
        <f>+'جدول 1'!M28/'جدول 1'!B28*100</f>
        <v>0</v>
      </c>
      <c r="O28" s="61">
        <f>+'جدول 1'!N28/'جدول 1'!B28*100</f>
        <v>0</v>
      </c>
      <c r="P28" s="61">
        <f>+'جدول 1'!O28/'جدول 1'!B28*100</f>
        <v>0</v>
      </c>
      <c r="Q28" s="61">
        <f>+'جدول 1'!P28/'جدول 1'!B28*100</f>
        <v>0</v>
      </c>
      <c r="R28" s="61">
        <f>+'جدول 1'!Q28/'جدول 1'!B28*100</f>
        <v>0</v>
      </c>
      <c r="S28" s="61">
        <f>+'جدول 1'!R28/'جدول 1'!B28*100</f>
        <v>0</v>
      </c>
      <c r="T28" s="62">
        <f>+'جدول 1'!S28/'جدول 1'!B28*100</f>
        <v>0</v>
      </c>
      <c r="U28" s="33" t="s">
        <v>69</v>
      </c>
      <c r="V28" s="99" t="s">
        <v>70</v>
      </c>
    </row>
    <row r="29" spans="3:22" ht="34.5" thickBot="1">
      <c r="C29" s="63">
        <f t="shared" si="0"/>
        <v>100.00000000000001</v>
      </c>
      <c r="D29" s="64">
        <f>+'جدول 1'!C29/'جدول 1'!B29*100</f>
        <v>0.0057811249137791785</v>
      </c>
      <c r="E29" s="64">
        <f>+'جدول 1'!D29/'جدول 1'!B29*100</f>
        <v>4.291476928082109</v>
      </c>
      <c r="F29" s="64">
        <f>+'جدول 1'!E29/'جدول 1'!B29*100</f>
        <v>0.006785076484597806</v>
      </c>
      <c r="G29" s="64">
        <f>+'جدول 1'!F29/'جدول 1'!B29*100</f>
        <v>0.775073806902104</v>
      </c>
      <c r="H29" s="64">
        <f>+'جدول 1'!G29/'جدول 1'!B29*100</f>
        <v>0.11451851911956094</v>
      </c>
      <c r="I29" s="64">
        <f>+'جدول 1'!H29/'جدول 1'!B29*100</f>
        <v>54.016072034355986</v>
      </c>
      <c r="J29" s="64">
        <f>+'جدول 1'!I29/'جدول 1'!B29*100</f>
        <v>1.3755066254068766</v>
      </c>
      <c r="K29" s="64">
        <f>+'جدول 1'!J29/'جدول 1'!B29*100</f>
        <v>1.9232843273105846</v>
      </c>
      <c r="L29" s="64">
        <f>+'جدول 1'!K29/'جدول 1'!B29*100</f>
        <v>8.662682866326696</v>
      </c>
      <c r="M29" s="64">
        <f>+'جدول 1'!L29/'جدول 1'!B29*100</f>
        <v>5.7691980438099355</v>
      </c>
      <c r="N29" s="64">
        <f>+'جدول 1'!M29/'جدول 1'!B29*100</f>
        <v>0.1100952720915122</v>
      </c>
      <c r="O29" s="64">
        <f>+'جدول 1'!N29/'جدول 1'!B29*100</f>
        <v>0.07615651743863568</v>
      </c>
      <c r="P29" s="64">
        <f>+'جدول 1'!O29/'جدول 1'!B29*100</f>
        <v>0.8761207757600045</v>
      </c>
      <c r="Q29" s="64">
        <f>+'جدول 1'!P29/'جدول 1'!B29*100</f>
        <v>5.21140220738945</v>
      </c>
      <c r="R29" s="64">
        <f>+'جدول 1'!Q29/'جدول 1'!B29*100</f>
        <v>1.5062176671323373</v>
      </c>
      <c r="S29" s="64">
        <f>+'جدول 1'!R29/'جدول 1'!B29*100</f>
        <v>14.896635827212968</v>
      </c>
      <c r="T29" s="65">
        <f>+'جدول 1'!S29/'جدول 1'!B29*100</f>
        <v>0.3829923802628769</v>
      </c>
      <c r="U29" s="34" t="s">
        <v>71</v>
      </c>
      <c r="V29" s="100" t="s">
        <v>72</v>
      </c>
    </row>
  </sheetData>
  <sheetProtection/>
  <mergeCells count="18">
    <mergeCell ref="C6:C9"/>
    <mergeCell ref="D6:D9"/>
    <mergeCell ref="E6:K6"/>
    <mergeCell ref="L6:T6"/>
    <mergeCell ref="L8:L9"/>
    <mergeCell ref="M8:M9"/>
    <mergeCell ref="N8:N9"/>
    <mergeCell ref="O8:T8"/>
    <mergeCell ref="U6:V9"/>
    <mergeCell ref="E7:G7"/>
    <mergeCell ref="H7:H9"/>
    <mergeCell ref="I7:I9"/>
    <mergeCell ref="J7:K8"/>
    <mergeCell ref="L7:M7"/>
    <mergeCell ref="N7:T7"/>
    <mergeCell ref="E8:E9"/>
    <mergeCell ref="F8:F9"/>
    <mergeCell ref="G8:G9"/>
  </mergeCells>
  <printOptions/>
  <pageMargins left="0.75" right="0.75" top="1" bottom="1" header="0.5" footer="0.5"/>
  <pageSetup horizontalDpi="600" verticalDpi="600" orientation="portrait" paperSize="9" r:id="rId2"/>
  <headerFooter alignWithMargins="0">
    <oddFooter>&amp;L&amp;"Arial,Bold"&amp;18 107</oddFooter>
  </headerFooter>
  <drawing r:id="rId1"/>
</worksheet>
</file>

<file path=xl/worksheets/sheet4.xml><?xml version="1.0" encoding="utf-8"?>
<worksheet xmlns="http://schemas.openxmlformats.org/spreadsheetml/2006/main" xmlns:r="http://schemas.openxmlformats.org/officeDocument/2006/relationships">
  <dimension ref="B4:U55"/>
  <sheetViews>
    <sheetView zoomScalePageLayoutView="0" workbookViewId="0" topLeftCell="A1">
      <selection activeCell="B6" sqref="B6:B9"/>
    </sheetView>
  </sheetViews>
  <sheetFormatPr defaultColWidth="9.140625" defaultRowHeight="12.75"/>
  <cols>
    <col min="1" max="1" width="20.7109375" style="0" customWidth="1"/>
    <col min="2" max="2" width="17.421875" style="0" customWidth="1"/>
    <col min="3" max="3" width="11.421875" style="0" customWidth="1"/>
    <col min="4" max="4" width="16.57421875" style="0" customWidth="1"/>
    <col min="5" max="5" width="11.7109375" style="0" customWidth="1"/>
    <col min="6" max="6" width="14.140625" style="0" customWidth="1"/>
    <col min="7" max="7" width="16.140625" style="0" customWidth="1"/>
    <col min="8" max="8" width="17.421875" style="0" customWidth="1"/>
    <col min="9" max="9" width="15.140625" style="0" customWidth="1"/>
    <col min="10" max="10" width="14.28125" style="0" customWidth="1"/>
    <col min="11" max="11" width="15.28125" style="0" customWidth="1"/>
    <col min="12" max="12" width="16.140625" style="0" customWidth="1"/>
    <col min="13" max="13" width="12.421875" style="0" customWidth="1"/>
    <col min="14" max="14" width="13.00390625" style="0" customWidth="1"/>
    <col min="15" max="15" width="15.28125" style="0" customWidth="1"/>
    <col min="16" max="16" width="15.57421875" style="0" customWidth="1"/>
    <col min="17" max="17" width="15.421875" style="0" customWidth="1"/>
    <col min="18" max="18" width="15.7109375" style="0" customWidth="1"/>
    <col min="19" max="19" width="14.28125" style="0" customWidth="1"/>
    <col min="20" max="20" width="10.8515625" style="0" customWidth="1"/>
    <col min="21" max="21" width="47.421875" style="0" customWidth="1"/>
  </cols>
  <sheetData>
    <row r="4" spans="2:21" ht="28.5">
      <c r="B4" s="114" t="s">
        <v>0</v>
      </c>
      <c r="C4" s="1"/>
      <c r="D4" s="1"/>
      <c r="E4" s="1"/>
      <c r="F4" s="5"/>
      <c r="G4" s="5"/>
      <c r="H4" s="5"/>
      <c r="I4" s="5"/>
      <c r="J4" s="5"/>
      <c r="K4" s="5"/>
      <c r="L4" s="5"/>
      <c r="M4" s="5"/>
      <c r="N4" s="5"/>
      <c r="O4" s="5"/>
      <c r="P4" s="5"/>
      <c r="Q4" s="5"/>
      <c r="R4" s="5"/>
      <c r="S4" s="5"/>
      <c r="T4" s="5"/>
      <c r="U4" s="111" t="s">
        <v>155</v>
      </c>
    </row>
    <row r="5" spans="2:21" ht="28.5" thickBot="1">
      <c r="B5" s="115">
        <v>1390</v>
      </c>
      <c r="C5" s="2"/>
      <c r="D5" s="2"/>
      <c r="E5" s="2"/>
      <c r="F5" s="7"/>
      <c r="G5" s="2"/>
      <c r="H5" s="3"/>
      <c r="I5" s="3"/>
      <c r="J5" s="3"/>
      <c r="K5" s="3"/>
      <c r="L5" s="3"/>
      <c r="M5" s="3"/>
      <c r="N5" s="3"/>
      <c r="O5" s="3"/>
      <c r="P5" s="3"/>
      <c r="Q5" s="3"/>
      <c r="R5" s="3"/>
      <c r="S5" s="3"/>
      <c r="T5" s="8"/>
      <c r="U5" s="9"/>
    </row>
    <row r="6" spans="2:21" ht="39.75" customHeight="1" thickBot="1">
      <c r="B6" s="131" t="s">
        <v>1</v>
      </c>
      <c r="C6" s="131" t="s">
        <v>2</v>
      </c>
      <c r="D6" s="141" t="s">
        <v>3</v>
      </c>
      <c r="E6" s="142"/>
      <c r="F6" s="142"/>
      <c r="G6" s="142"/>
      <c r="H6" s="142"/>
      <c r="I6" s="142"/>
      <c r="J6" s="143"/>
      <c r="K6" s="134" t="s">
        <v>4</v>
      </c>
      <c r="L6" s="135"/>
      <c r="M6" s="136"/>
      <c r="N6" s="136"/>
      <c r="O6" s="136"/>
      <c r="P6" s="136"/>
      <c r="Q6" s="136"/>
      <c r="R6" s="136"/>
      <c r="S6" s="136"/>
      <c r="T6" s="149" t="s">
        <v>5</v>
      </c>
      <c r="U6" s="150"/>
    </row>
    <row r="7" spans="2:21" ht="45.75" customHeight="1" thickBot="1">
      <c r="B7" s="132"/>
      <c r="C7" s="133"/>
      <c r="D7" s="144" t="s">
        <v>139</v>
      </c>
      <c r="E7" s="145"/>
      <c r="F7" s="146"/>
      <c r="G7" s="131" t="s">
        <v>6</v>
      </c>
      <c r="H7" s="131" t="s">
        <v>7</v>
      </c>
      <c r="I7" s="149" t="s">
        <v>8</v>
      </c>
      <c r="J7" s="156"/>
      <c r="K7" s="149" t="s">
        <v>9</v>
      </c>
      <c r="L7" s="159"/>
      <c r="M7" s="160" t="s">
        <v>10</v>
      </c>
      <c r="N7" s="135"/>
      <c r="O7" s="135"/>
      <c r="P7" s="135"/>
      <c r="Q7" s="135"/>
      <c r="R7" s="135"/>
      <c r="S7" s="161"/>
      <c r="T7" s="133"/>
      <c r="U7" s="151"/>
    </row>
    <row r="8" spans="2:21" ht="29.25" customHeight="1" thickBot="1">
      <c r="B8" s="132"/>
      <c r="C8" s="133"/>
      <c r="D8" s="147" t="s">
        <v>142</v>
      </c>
      <c r="E8" s="139" t="s">
        <v>140</v>
      </c>
      <c r="F8" s="137" t="s">
        <v>11</v>
      </c>
      <c r="G8" s="154"/>
      <c r="H8" s="155"/>
      <c r="I8" s="157"/>
      <c r="J8" s="158"/>
      <c r="K8" s="162" t="s">
        <v>12</v>
      </c>
      <c r="L8" s="164" t="s">
        <v>13</v>
      </c>
      <c r="M8" s="159" t="s">
        <v>144</v>
      </c>
      <c r="N8" s="160" t="s">
        <v>14</v>
      </c>
      <c r="O8" s="166"/>
      <c r="P8" s="135"/>
      <c r="Q8" s="135"/>
      <c r="R8" s="135"/>
      <c r="S8" s="161"/>
      <c r="T8" s="133"/>
      <c r="U8" s="151"/>
    </row>
    <row r="9" spans="2:21" ht="89.25" customHeight="1" thickBot="1">
      <c r="B9" s="132"/>
      <c r="C9" s="133"/>
      <c r="D9" s="148"/>
      <c r="E9" s="140"/>
      <c r="F9" s="138"/>
      <c r="G9" s="151"/>
      <c r="H9" s="133"/>
      <c r="I9" s="76" t="s">
        <v>15</v>
      </c>
      <c r="J9" s="77" t="s">
        <v>16</v>
      </c>
      <c r="K9" s="163"/>
      <c r="L9" s="165"/>
      <c r="M9" s="151"/>
      <c r="N9" s="78" t="s">
        <v>17</v>
      </c>
      <c r="O9" s="79" t="s">
        <v>18</v>
      </c>
      <c r="P9" s="80" t="s">
        <v>152</v>
      </c>
      <c r="Q9" s="80" t="s">
        <v>19</v>
      </c>
      <c r="R9" s="80" t="s">
        <v>20</v>
      </c>
      <c r="S9" s="81" t="s">
        <v>21</v>
      </c>
      <c r="T9" s="152"/>
      <c r="U9" s="153"/>
    </row>
    <row r="10" spans="2:21" ht="27.75" customHeight="1" thickBot="1">
      <c r="B10" s="82"/>
      <c r="C10" s="83" t="s">
        <v>22</v>
      </c>
      <c r="D10" s="83" t="s">
        <v>143</v>
      </c>
      <c r="E10" s="83" t="s">
        <v>130</v>
      </c>
      <c r="F10" s="83" t="s">
        <v>23</v>
      </c>
      <c r="G10" s="83" t="s">
        <v>24</v>
      </c>
      <c r="H10" s="83" t="s">
        <v>25</v>
      </c>
      <c r="I10" s="44" t="s">
        <v>26</v>
      </c>
      <c r="J10" s="44" t="s">
        <v>27</v>
      </c>
      <c r="K10" s="44" t="s">
        <v>28</v>
      </c>
      <c r="L10" s="44" t="s">
        <v>29</v>
      </c>
      <c r="M10" s="83" t="s">
        <v>30</v>
      </c>
      <c r="N10" s="84" t="s">
        <v>141</v>
      </c>
      <c r="O10" s="84" t="s">
        <v>31</v>
      </c>
      <c r="P10" s="84" t="s">
        <v>32</v>
      </c>
      <c r="Q10" s="84" t="s">
        <v>33</v>
      </c>
      <c r="R10" s="84" t="s">
        <v>34</v>
      </c>
      <c r="S10" s="85" t="s">
        <v>35</v>
      </c>
      <c r="T10" s="86" t="s">
        <v>145</v>
      </c>
      <c r="U10" s="87" t="s">
        <v>36</v>
      </c>
    </row>
    <row r="11" spans="2:21" ht="34.5" thickBot="1">
      <c r="B11" s="45">
        <f>SUM(C11:S11)</f>
        <v>196593080.5851807</v>
      </c>
      <c r="C11" s="46">
        <v>0</v>
      </c>
      <c r="D11" s="46">
        <v>3378.374411</v>
      </c>
      <c r="E11" s="46">
        <v>0</v>
      </c>
      <c r="F11" s="46">
        <v>0</v>
      </c>
      <c r="G11" s="46">
        <v>3965.5344401932434</v>
      </c>
      <c r="H11" s="46">
        <v>104702403.01628768</v>
      </c>
      <c r="I11" s="46">
        <v>4037745.9838960017</v>
      </c>
      <c r="J11" s="46">
        <v>2694818.940391311</v>
      </c>
      <c r="K11" s="46">
        <v>17591635.977398984</v>
      </c>
      <c r="L11" s="46">
        <v>17348466.019597206</v>
      </c>
      <c r="M11" s="46">
        <v>103054.04729736663</v>
      </c>
      <c r="N11" s="46">
        <v>279620.8590799015</v>
      </c>
      <c r="O11" s="46">
        <v>1743532.9463410415</v>
      </c>
      <c r="P11" s="46">
        <v>8503849.351876598</v>
      </c>
      <c r="Q11" s="46">
        <v>3276089.9661720903</v>
      </c>
      <c r="R11" s="46">
        <v>35408889.88037172</v>
      </c>
      <c r="S11" s="46">
        <v>895629.6876196187</v>
      </c>
      <c r="T11" s="10" t="s">
        <v>74</v>
      </c>
      <c r="U11" s="96" t="s">
        <v>75</v>
      </c>
    </row>
    <row r="12" spans="2:21" ht="45.75" thickBot="1">
      <c r="B12" s="49">
        <f aca="true" t="shared" si="0" ref="B12:B19">SUM(C12:S12)</f>
        <v>1148406.548648353</v>
      </c>
      <c r="C12" s="46">
        <v>0</v>
      </c>
      <c r="D12" s="46">
        <v>0</v>
      </c>
      <c r="E12" s="46">
        <v>0</v>
      </c>
      <c r="F12" s="46">
        <v>0</v>
      </c>
      <c r="G12" s="46">
        <v>136567.33090293416</v>
      </c>
      <c r="H12" s="46">
        <v>987173.3418273232</v>
      </c>
      <c r="I12" s="46">
        <v>0</v>
      </c>
      <c r="J12" s="46">
        <v>437.9975290104167</v>
      </c>
      <c r="K12" s="46">
        <v>0</v>
      </c>
      <c r="L12" s="46">
        <v>0</v>
      </c>
      <c r="M12" s="46">
        <v>0</v>
      </c>
      <c r="N12" s="46">
        <v>0</v>
      </c>
      <c r="O12" s="46">
        <v>0</v>
      </c>
      <c r="P12" s="46">
        <v>24227.878389085272</v>
      </c>
      <c r="Q12" s="46">
        <v>0</v>
      </c>
      <c r="R12" s="46">
        <v>0</v>
      </c>
      <c r="S12" s="46">
        <v>0</v>
      </c>
      <c r="T12" s="4" t="s">
        <v>76</v>
      </c>
      <c r="U12" s="97" t="s">
        <v>77</v>
      </c>
    </row>
    <row r="13" spans="2:21" ht="34.5" thickBot="1">
      <c r="B13" s="49">
        <f t="shared" si="0"/>
        <v>141889899.43819627</v>
      </c>
      <c r="C13" s="46">
        <v>6297.09886638</v>
      </c>
      <c r="D13" s="46">
        <v>632.278</v>
      </c>
      <c r="E13" s="46">
        <v>0</v>
      </c>
      <c r="F13" s="46">
        <v>0</v>
      </c>
      <c r="G13" s="46">
        <v>377999.1632245075</v>
      </c>
      <c r="H13" s="46">
        <v>85710963.0667724</v>
      </c>
      <c r="I13" s="46">
        <v>848053.1199142765</v>
      </c>
      <c r="J13" s="46">
        <v>5097515.638200754</v>
      </c>
      <c r="K13" s="46">
        <v>14537433.957730561</v>
      </c>
      <c r="L13" s="46">
        <v>5755490.774924585</v>
      </c>
      <c r="M13" s="46">
        <v>330548.3580740722</v>
      </c>
      <c r="N13" s="46">
        <v>19428.989836872097</v>
      </c>
      <c r="O13" s="46">
        <v>2223482.0536589585</v>
      </c>
      <c r="P13" s="46">
        <v>7158945.802886135</v>
      </c>
      <c r="Q13" s="46">
        <v>1762864.4571448104</v>
      </c>
      <c r="R13" s="46">
        <v>17687463.466130167</v>
      </c>
      <c r="S13" s="46">
        <v>372781.21283176716</v>
      </c>
      <c r="T13" s="4" t="s">
        <v>78</v>
      </c>
      <c r="U13" s="97" t="s">
        <v>79</v>
      </c>
    </row>
    <row r="14" spans="2:21" ht="34.5" thickBot="1">
      <c r="B14" s="49">
        <f t="shared" si="0"/>
        <v>62781848.61758832</v>
      </c>
      <c r="C14" s="46">
        <v>0</v>
      </c>
      <c r="D14" s="46">
        <v>0</v>
      </c>
      <c r="E14" s="46">
        <v>0</v>
      </c>
      <c r="F14" s="46">
        <v>0</v>
      </c>
      <c r="G14" s="46">
        <v>0</v>
      </c>
      <c r="H14" s="46">
        <v>50239833.5210925</v>
      </c>
      <c r="I14" s="46">
        <v>14467.796628760942</v>
      </c>
      <c r="J14" s="46">
        <v>909983.3451768215</v>
      </c>
      <c r="K14" s="46">
        <v>6316979.090212458</v>
      </c>
      <c r="L14" s="46">
        <v>2989224.450299</v>
      </c>
      <c r="M14" s="46">
        <v>38310.60635556</v>
      </c>
      <c r="N14" s="46">
        <v>34549.950850314955</v>
      </c>
      <c r="O14" s="46">
        <v>0</v>
      </c>
      <c r="P14" s="46">
        <v>624510.4269230114</v>
      </c>
      <c r="Q14" s="46">
        <v>1198500.4300498923</v>
      </c>
      <c r="R14" s="46">
        <v>415489</v>
      </c>
      <c r="S14" s="46">
        <v>0</v>
      </c>
      <c r="T14" s="4" t="s">
        <v>80</v>
      </c>
      <c r="U14" s="97" t="s">
        <v>81</v>
      </c>
    </row>
    <row r="15" spans="2:21" ht="45.75" thickBot="1">
      <c r="B15" s="49">
        <f t="shared" si="0"/>
        <v>67219.55233042</v>
      </c>
      <c r="C15" s="46">
        <v>14010.706605420002</v>
      </c>
      <c r="D15" s="46">
        <v>0</v>
      </c>
      <c r="E15" s="46">
        <v>0</v>
      </c>
      <c r="F15" s="46">
        <v>0</v>
      </c>
      <c r="G15" s="46">
        <v>0</v>
      </c>
      <c r="H15" s="46">
        <v>0</v>
      </c>
      <c r="I15" s="46">
        <v>0</v>
      </c>
      <c r="J15" s="46">
        <v>0</v>
      </c>
      <c r="K15" s="46">
        <v>0</v>
      </c>
      <c r="L15" s="46">
        <v>0</v>
      </c>
      <c r="M15" s="46">
        <v>26590.856575</v>
      </c>
      <c r="N15" s="46">
        <v>0</v>
      </c>
      <c r="O15" s="46">
        <v>0</v>
      </c>
      <c r="P15" s="46">
        <v>14848.54</v>
      </c>
      <c r="Q15" s="46">
        <v>0</v>
      </c>
      <c r="R15" s="46">
        <v>11769.44915</v>
      </c>
      <c r="S15" s="46">
        <v>0</v>
      </c>
      <c r="T15" s="4" t="s">
        <v>82</v>
      </c>
      <c r="U15" s="97" t="s">
        <v>83</v>
      </c>
    </row>
    <row r="16" spans="2:21" ht="33" customHeight="1" thickBot="1">
      <c r="B16" s="49">
        <f t="shared" si="0"/>
        <v>6530664.697615508</v>
      </c>
      <c r="C16" s="46">
        <v>0</v>
      </c>
      <c r="D16" s="46">
        <v>150860.295888</v>
      </c>
      <c r="E16" s="46">
        <v>0</v>
      </c>
      <c r="F16" s="46">
        <v>0</v>
      </c>
      <c r="G16" s="46">
        <v>0</v>
      </c>
      <c r="H16" s="46">
        <v>0</v>
      </c>
      <c r="I16" s="46">
        <v>0</v>
      </c>
      <c r="J16" s="46">
        <v>0</v>
      </c>
      <c r="K16" s="46">
        <v>777987</v>
      </c>
      <c r="L16" s="46">
        <v>29353.240121</v>
      </c>
      <c r="M16" s="46">
        <v>0</v>
      </c>
      <c r="N16" s="46">
        <v>0</v>
      </c>
      <c r="O16" s="46">
        <v>0</v>
      </c>
      <c r="P16" s="46">
        <v>3087838.9396291394</v>
      </c>
      <c r="Q16" s="46">
        <v>302242.54590607225</v>
      </c>
      <c r="R16" s="46">
        <v>2138822.1248250282</v>
      </c>
      <c r="S16" s="46">
        <v>43560.551246268995</v>
      </c>
      <c r="T16" s="4" t="s">
        <v>84</v>
      </c>
      <c r="U16" s="97" t="s">
        <v>85</v>
      </c>
    </row>
    <row r="17" spans="2:21" ht="34.5" thickBot="1">
      <c r="B17" s="49">
        <f t="shared" si="0"/>
        <v>21634772.715187356</v>
      </c>
      <c r="C17" s="46">
        <v>0</v>
      </c>
      <c r="D17" s="46">
        <v>19276643.309638336</v>
      </c>
      <c r="E17" s="46">
        <v>0</v>
      </c>
      <c r="F17" s="46">
        <v>0</v>
      </c>
      <c r="G17" s="46">
        <v>0</v>
      </c>
      <c r="H17" s="46">
        <v>285965.0382059749</v>
      </c>
      <c r="I17" s="46">
        <v>0</v>
      </c>
      <c r="J17" s="46">
        <v>0</v>
      </c>
      <c r="K17" s="46">
        <v>0</v>
      </c>
      <c r="L17" s="46">
        <v>0</v>
      </c>
      <c r="M17" s="46">
        <v>0</v>
      </c>
      <c r="N17" s="46">
        <v>0</v>
      </c>
      <c r="O17" s="46">
        <v>0</v>
      </c>
      <c r="P17" s="46">
        <v>2072164.3673430476</v>
      </c>
      <c r="Q17" s="46">
        <v>0</v>
      </c>
      <c r="R17" s="46">
        <v>0</v>
      </c>
      <c r="S17" s="46">
        <v>0</v>
      </c>
      <c r="T17" s="4" t="s">
        <v>86</v>
      </c>
      <c r="U17" s="97" t="s">
        <v>87</v>
      </c>
    </row>
    <row r="18" spans="2:21" ht="32.25" customHeight="1" thickBot="1">
      <c r="B18" s="49">
        <f t="shared" si="0"/>
        <v>17301097.275560763</v>
      </c>
      <c r="C18" s="46">
        <v>5868.7330653</v>
      </c>
      <c r="D18" s="46">
        <v>0</v>
      </c>
      <c r="E18" s="46">
        <v>30722.362641380838</v>
      </c>
      <c r="F18" s="46">
        <v>0</v>
      </c>
      <c r="G18" s="46">
        <v>0</v>
      </c>
      <c r="H18" s="46">
        <v>2654744.818568165</v>
      </c>
      <c r="I18" s="46">
        <v>0</v>
      </c>
      <c r="J18" s="46">
        <v>0</v>
      </c>
      <c r="K18" s="46">
        <v>0</v>
      </c>
      <c r="L18" s="46">
        <v>0</v>
      </c>
      <c r="M18" s="46">
        <v>0</v>
      </c>
      <c r="N18" s="46">
        <v>11231.706784911494</v>
      </c>
      <c r="O18" s="46">
        <v>0</v>
      </c>
      <c r="P18" s="46">
        <v>2110487.749425513</v>
      </c>
      <c r="Q18" s="46">
        <v>277334.93825913523</v>
      </c>
      <c r="R18" s="46">
        <v>11788515.093748013</v>
      </c>
      <c r="S18" s="46">
        <v>422191.8730683451</v>
      </c>
      <c r="T18" s="4" t="s">
        <v>88</v>
      </c>
      <c r="U18" s="97" t="s">
        <v>89</v>
      </c>
    </row>
    <row r="19" spans="2:21" ht="45.75" thickBot="1">
      <c r="B19" s="49">
        <f t="shared" si="0"/>
        <v>4846176.735481817</v>
      </c>
      <c r="C19" s="46">
        <v>0</v>
      </c>
      <c r="D19" s="46">
        <v>0</v>
      </c>
      <c r="E19" s="46">
        <v>0</v>
      </c>
      <c r="F19" s="46">
        <v>3509481.230393753</v>
      </c>
      <c r="G19" s="46">
        <v>0</v>
      </c>
      <c r="H19" s="46">
        <v>0</v>
      </c>
      <c r="I19" s="46">
        <v>1327933.0995609611</v>
      </c>
      <c r="J19" s="46">
        <v>5744.0787021035085</v>
      </c>
      <c r="K19" s="46">
        <v>0</v>
      </c>
      <c r="L19" s="46">
        <v>0</v>
      </c>
      <c r="M19" s="46">
        <v>0</v>
      </c>
      <c r="N19" s="46">
        <v>0</v>
      </c>
      <c r="O19" s="46">
        <v>0</v>
      </c>
      <c r="P19" s="46">
        <v>0</v>
      </c>
      <c r="Q19" s="46">
        <v>3018.326825</v>
      </c>
      <c r="R19" s="46">
        <v>0</v>
      </c>
      <c r="S19" s="46">
        <v>0</v>
      </c>
      <c r="T19" s="4" t="s">
        <v>90</v>
      </c>
      <c r="U19" s="97" t="s">
        <v>102</v>
      </c>
    </row>
    <row r="20" spans="2:21" ht="34.5" thickBot="1">
      <c r="B20" s="53">
        <f>SUM(B11:B19)</f>
        <v>452793166.1657895</v>
      </c>
      <c r="C20" s="54">
        <f aca="true" t="shared" si="1" ref="C20:R20">SUM(C11:C19)</f>
        <v>26176.5385371</v>
      </c>
      <c r="D20" s="54">
        <f t="shared" si="1"/>
        <v>19431514.257937334</v>
      </c>
      <c r="E20" s="54">
        <f t="shared" si="1"/>
        <v>30722.362641380838</v>
      </c>
      <c r="F20" s="54">
        <f t="shared" si="1"/>
        <v>3509481.230393753</v>
      </c>
      <c r="G20" s="54">
        <f t="shared" si="1"/>
        <v>518532.0285676349</v>
      </c>
      <c r="H20" s="54">
        <f t="shared" si="1"/>
        <v>244581082.80275407</v>
      </c>
      <c r="I20" s="54">
        <f t="shared" si="1"/>
        <v>6228200.000000001</v>
      </c>
      <c r="J20" s="54">
        <f t="shared" si="1"/>
        <v>8708500</v>
      </c>
      <c r="K20" s="54">
        <f t="shared" si="1"/>
        <v>39224036.025342</v>
      </c>
      <c r="L20" s="54">
        <f t="shared" si="1"/>
        <v>26122534.484941788</v>
      </c>
      <c r="M20" s="54">
        <f t="shared" si="1"/>
        <v>498503.8683019988</v>
      </c>
      <c r="N20" s="54">
        <f t="shared" si="1"/>
        <v>344831.506552</v>
      </c>
      <c r="O20" s="54">
        <f t="shared" si="1"/>
        <v>3967015</v>
      </c>
      <c r="P20" s="55">
        <f t="shared" si="1"/>
        <v>23596873.05647252</v>
      </c>
      <c r="Q20" s="54">
        <f t="shared" si="1"/>
        <v>6820050.664357001</v>
      </c>
      <c r="R20" s="54">
        <f t="shared" si="1"/>
        <v>67450949.01422493</v>
      </c>
      <c r="S20" s="56">
        <f>SUM(S11:S19)</f>
        <v>1734163.3247659998</v>
      </c>
      <c r="T20" s="11"/>
      <c r="U20" s="100" t="s">
        <v>91</v>
      </c>
    </row>
    <row r="21" ht="12.75">
      <c r="P21" s="25"/>
    </row>
    <row r="22" ht="12.75">
      <c r="P22" s="25"/>
    </row>
    <row r="23" ht="12.75">
      <c r="P23" s="25"/>
    </row>
    <row r="24" ht="12.75">
      <c r="P24" s="25"/>
    </row>
    <row r="25" ht="12.75">
      <c r="P25" s="25"/>
    </row>
    <row r="26" ht="12.75">
      <c r="P26" s="25"/>
    </row>
    <row r="27" ht="12.75">
      <c r="P27" s="25"/>
    </row>
    <row r="28" ht="12.75">
      <c r="P28" s="25"/>
    </row>
    <row r="29" ht="12.75">
      <c r="P29" s="25"/>
    </row>
    <row r="30" ht="12.75">
      <c r="P30" s="25"/>
    </row>
    <row r="31" ht="12.75">
      <c r="P31" s="25"/>
    </row>
    <row r="32" ht="12.75">
      <c r="P32" s="25"/>
    </row>
    <row r="33" ht="12.75">
      <c r="P33" s="25"/>
    </row>
    <row r="34" ht="12.75">
      <c r="P34" s="25"/>
    </row>
    <row r="35" ht="12.75">
      <c r="P35" s="25"/>
    </row>
    <row r="36" ht="12.75">
      <c r="P36" s="25"/>
    </row>
    <row r="37" ht="12.75">
      <c r="P37" s="25"/>
    </row>
    <row r="38" ht="12.75">
      <c r="P38" s="25"/>
    </row>
    <row r="39" ht="12.75">
      <c r="P39" s="25"/>
    </row>
    <row r="40" ht="12.75">
      <c r="P40" s="25"/>
    </row>
    <row r="41" ht="12.75">
      <c r="P41" s="25"/>
    </row>
    <row r="42" ht="12.75">
      <c r="P42" s="25"/>
    </row>
    <row r="43" ht="12.75">
      <c r="P43" s="25"/>
    </row>
    <row r="44" ht="12.75">
      <c r="P44" s="25"/>
    </row>
    <row r="45" ht="12.75">
      <c r="P45" s="25"/>
    </row>
    <row r="46" ht="12.75">
      <c r="P46" s="25"/>
    </row>
    <row r="47" ht="12.75">
      <c r="P47" s="25"/>
    </row>
    <row r="48" ht="12.75">
      <c r="P48" s="25"/>
    </row>
    <row r="49" ht="12.75">
      <c r="P49" s="25"/>
    </row>
    <row r="50" ht="12.75">
      <c r="P50" s="25"/>
    </row>
    <row r="51" ht="12.75">
      <c r="P51" s="25"/>
    </row>
    <row r="52" ht="12.75">
      <c r="P52" s="25"/>
    </row>
    <row r="53" ht="12.75">
      <c r="P53" s="25"/>
    </row>
    <row r="54" ht="12.75">
      <c r="P54" s="25"/>
    </row>
    <row r="55" ht="12.75">
      <c r="P55" s="25"/>
    </row>
  </sheetData>
  <sheetProtection/>
  <mergeCells count="18">
    <mergeCell ref="T6:U9"/>
    <mergeCell ref="G7:G9"/>
    <mergeCell ref="H7:H9"/>
    <mergeCell ref="I7:J8"/>
    <mergeCell ref="K7:L7"/>
    <mergeCell ref="M7:S7"/>
    <mergeCell ref="K8:K9"/>
    <mergeCell ref="L8:L9"/>
    <mergeCell ref="M8:M9"/>
    <mergeCell ref="N8:S8"/>
    <mergeCell ref="B6:B9"/>
    <mergeCell ref="C6:C9"/>
    <mergeCell ref="K6:S6"/>
    <mergeCell ref="F8:F9"/>
    <mergeCell ref="E8:E9"/>
    <mergeCell ref="D6:J6"/>
    <mergeCell ref="D7:F7"/>
    <mergeCell ref="D8:D9"/>
  </mergeCells>
  <printOptions/>
  <pageMargins left="0.2" right="0.18" top="1.6" bottom="1" header="0.5" footer="0.5"/>
  <pageSetup horizontalDpi="600" verticalDpi="600" orientation="landscape" paperSize="9" scale="35" r:id="rId2"/>
  <headerFooter alignWithMargins="0">
    <oddFooter>&amp;L&amp;"Arial,Bold"&amp;18 108</oddFooter>
  </headerFooter>
  <drawing r:id="rId1"/>
</worksheet>
</file>

<file path=xl/worksheets/sheet5.xml><?xml version="1.0" encoding="utf-8"?>
<worksheet xmlns="http://schemas.openxmlformats.org/spreadsheetml/2006/main" xmlns:r="http://schemas.openxmlformats.org/officeDocument/2006/relationships">
  <dimension ref="C4:V20"/>
  <sheetViews>
    <sheetView zoomScalePageLayoutView="0" workbookViewId="0" topLeftCell="T1">
      <selection activeCell="V4" sqref="V4"/>
    </sheetView>
  </sheetViews>
  <sheetFormatPr defaultColWidth="9.140625" defaultRowHeight="12.75"/>
  <cols>
    <col min="3" max="18" width="13.421875" style="0" customWidth="1"/>
    <col min="19" max="19" width="15.57421875" style="0" customWidth="1"/>
    <col min="20" max="20" width="13.421875" style="0" customWidth="1"/>
    <col min="21" max="21" width="11.140625" style="0" customWidth="1"/>
    <col min="22" max="22" width="48.7109375" style="0" customWidth="1"/>
  </cols>
  <sheetData>
    <row r="4" spans="3:22" ht="28.5">
      <c r="C4" s="114" t="s">
        <v>150</v>
      </c>
      <c r="D4" s="1"/>
      <c r="E4" s="1"/>
      <c r="F4" s="1"/>
      <c r="G4" s="5"/>
      <c r="H4" s="5"/>
      <c r="I4" s="5"/>
      <c r="J4" s="5"/>
      <c r="K4" s="5"/>
      <c r="L4" s="5"/>
      <c r="M4" s="5"/>
      <c r="N4" s="5"/>
      <c r="O4" s="5"/>
      <c r="P4" s="5"/>
      <c r="Q4" s="5"/>
      <c r="R4" s="5"/>
      <c r="S4" s="5"/>
      <c r="T4" s="5"/>
      <c r="U4" s="5"/>
      <c r="V4" s="113" t="s">
        <v>163</v>
      </c>
    </row>
    <row r="5" spans="3:22" ht="30" thickBot="1">
      <c r="C5" s="35"/>
      <c r="D5" s="2"/>
      <c r="E5" s="2"/>
      <c r="F5" s="2"/>
      <c r="G5" s="7"/>
      <c r="H5" s="2"/>
      <c r="I5" s="3"/>
      <c r="J5" s="3"/>
      <c r="K5" s="3"/>
      <c r="L5" s="3"/>
      <c r="M5" s="3"/>
      <c r="N5" s="3"/>
      <c r="O5" s="3"/>
      <c r="P5" s="3"/>
      <c r="Q5" s="3"/>
      <c r="R5" s="3"/>
      <c r="S5" s="3"/>
      <c r="T5" s="3"/>
      <c r="U5" s="8"/>
      <c r="V5" s="9"/>
    </row>
    <row r="6" spans="3:22" ht="26.25" customHeight="1" thickBot="1">
      <c r="C6" s="131" t="s">
        <v>1</v>
      </c>
      <c r="D6" s="131" t="s">
        <v>2</v>
      </c>
      <c r="E6" s="141" t="s">
        <v>3</v>
      </c>
      <c r="F6" s="142"/>
      <c r="G6" s="142"/>
      <c r="H6" s="142"/>
      <c r="I6" s="142"/>
      <c r="J6" s="142"/>
      <c r="K6" s="143"/>
      <c r="L6" s="134" t="s">
        <v>4</v>
      </c>
      <c r="M6" s="135"/>
      <c r="N6" s="136"/>
      <c r="O6" s="136"/>
      <c r="P6" s="136"/>
      <c r="Q6" s="136"/>
      <c r="R6" s="136"/>
      <c r="S6" s="136"/>
      <c r="T6" s="136"/>
      <c r="U6" s="149" t="s">
        <v>5</v>
      </c>
      <c r="V6" s="150"/>
    </row>
    <row r="7" spans="3:22" ht="50.25" customHeight="1" thickBot="1">
      <c r="C7" s="132"/>
      <c r="D7" s="133"/>
      <c r="E7" s="144" t="s">
        <v>139</v>
      </c>
      <c r="F7" s="145"/>
      <c r="G7" s="146"/>
      <c r="H7" s="131" t="s">
        <v>6</v>
      </c>
      <c r="I7" s="131" t="s">
        <v>7</v>
      </c>
      <c r="J7" s="149" t="s">
        <v>8</v>
      </c>
      <c r="K7" s="156"/>
      <c r="L7" s="149" t="s">
        <v>9</v>
      </c>
      <c r="M7" s="159"/>
      <c r="N7" s="160" t="s">
        <v>10</v>
      </c>
      <c r="O7" s="135"/>
      <c r="P7" s="135"/>
      <c r="Q7" s="135"/>
      <c r="R7" s="135"/>
      <c r="S7" s="135"/>
      <c r="T7" s="161"/>
      <c r="U7" s="133"/>
      <c r="V7" s="151"/>
    </row>
    <row r="8" spans="3:22" ht="29.25" customHeight="1" thickBot="1">
      <c r="C8" s="132"/>
      <c r="D8" s="133"/>
      <c r="E8" s="147" t="s">
        <v>142</v>
      </c>
      <c r="F8" s="139" t="s">
        <v>140</v>
      </c>
      <c r="G8" s="137" t="s">
        <v>11</v>
      </c>
      <c r="H8" s="154"/>
      <c r="I8" s="155"/>
      <c r="J8" s="157"/>
      <c r="K8" s="158"/>
      <c r="L8" s="162" t="s">
        <v>12</v>
      </c>
      <c r="M8" s="164" t="s">
        <v>13</v>
      </c>
      <c r="N8" s="159" t="s">
        <v>144</v>
      </c>
      <c r="O8" s="160" t="s">
        <v>14</v>
      </c>
      <c r="P8" s="166"/>
      <c r="Q8" s="135"/>
      <c r="R8" s="135"/>
      <c r="S8" s="135"/>
      <c r="T8" s="161"/>
      <c r="U8" s="133"/>
      <c r="V8" s="151"/>
    </row>
    <row r="9" spans="3:22" ht="89.25" customHeight="1" thickBot="1">
      <c r="C9" s="132"/>
      <c r="D9" s="133"/>
      <c r="E9" s="148"/>
      <c r="F9" s="140"/>
      <c r="G9" s="138"/>
      <c r="H9" s="151"/>
      <c r="I9" s="133"/>
      <c r="J9" s="76" t="s">
        <v>15</v>
      </c>
      <c r="K9" s="77" t="s">
        <v>16</v>
      </c>
      <c r="L9" s="163"/>
      <c r="M9" s="165"/>
      <c r="N9" s="151"/>
      <c r="O9" s="78" t="s">
        <v>17</v>
      </c>
      <c r="P9" s="79" t="s">
        <v>18</v>
      </c>
      <c r="Q9" s="80" t="s">
        <v>152</v>
      </c>
      <c r="R9" s="80" t="s">
        <v>19</v>
      </c>
      <c r="S9" s="80" t="s">
        <v>20</v>
      </c>
      <c r="T9" s="81" t="s">
        <v>21</v>
      </c>
      <c r="U9" s="152"/>
      <c r="V9" s="153"/>
    </row>
    <row r="10" spans="3:22" ht="27" customHeight="1" thickBot="1">
      <c r="C10" s="82"/>
      <c r="D10" s="83" t="s">
        <v>22</v>
      </c>
      <c r="E10" s="83" t="s">
        <v>143</v>
      </c>
      <c r="F10" s="83" t="s">
        <v>130</v>
      </c>
      <c r="G10" s="83" t="s">
        <v>23</v>
      </c>
      <c r="H10" s="83" t="s">
        <v>24</v>
      </c>
      <c r="I10" s="83" t="s">
        <v>25</v>
      </c>
      <c r="J10" s="44" t="s">
        <v>26</v>
      </c>
      <c r="K10" s="44" t="s">
        <v>27</v>
      </c>
      <c r="L10" s="44" t="s">
        <v>28</v>
      </c>
      <c r="M10" s="44" t="s">
        <v>29</v>
      </c>
      <c r="N10" s="83" t="s">
        <v>30</v>
      </c>
      <c r="O10" s="84" t="s">
        <v>141</v>
      </c>
      <c r="P10" s="84" t="s">
        <v>31</v>
      </c>
      <c r="Q10" s="84" t="s">
        <v>32</v>
      </c>
      <c r="R10" s="84" t="s">
        <v>33</v>
      </c>
      <c r="S10" s="84" t="s">
        <v>34</v>
      </c>
      <c r="T10" s="85" t="s">
        <v>35</v>
      </c>
      <c r="U10" s="86" t="s">
        <v>145</v>
      </c>
      <c r="V10" s="87" t="s">
        <v>36</v>
      </c>
    </row>
    <row r="11" spans="3:22" ht="33.75">
      <c r="C11" s="57">
        <f>+'جدول 2'!B11/'جدول 2'!B20*100</f>
        <v>43.41785505508236</v>
      </c>
      <c r="D11" s="58">
        <f>+'جدول 2'!C11/'جدول 2'!C20*100</f>
        <v>0</v>
      </c>
      <c r="E11" s="58">
        <f>+'جدول 2'!D11/'جدول 2'!D20*100</f>
        <v>0.017386058369691957</v>
      </c>
      <c r="F11" s="58">
        <f>+'جدول 2'!E11/'جدول 2'!E20*100</f>
        <v>0</v>
      </c>
      <c r="G11" s="58">
        <f>+'جدول 2'!F11/'جدول 2'!F20*100</f>
        <v>0</v>
      </c>
      <c r="H11" s="58">
        <f>+'جدول 2'!G11/'جدول 2'!G20*100</f>
        <v>0.7647617160983138</v>
      </c>
      <c r="I11" s="58">
        <f>+'جدول 2'!H11/'جدول 2'!H20*100</f>
        <v>42.80887214025724</v>
      </c>
      <c r="J11" s="58">
        <f>+'جدول 2'!I11/'جدول 2'!I20*100</f>
        <v>64.8300630020873</v>
      </c>
      <c r="K11" s="58">
        <f>+'جدول 2'!J11/'جدول 2'!J20*100</f>
        <v>30.94469702464616</v>
      </c>
      <c r="L11" s="58">
        <f>+'جدول 2'!K11/'جدول 2'!K20*100</f>
        <v>44.84912252791457</v>
      </c>
      <c r="M11" s="58">
        <f>+'جدول 2'!L11/'جدول 2'!L20*100</f>
        <v>66.41187909847586</v>
      </c>
      <c r="N11" s="58">
        <f>+'جدول 2'!M11/'جدول 2'!M20*100</f>
        <v>20.67266752580853</v>
      </c>
      <c r="O11" s="58">
        <f>+'جدول 2'!N11/'جدول 2'!N20*100</f>
        <v>81.08912723081907</v>
      </c>
      <c r="P11" s="58">
        <f>+'جدول 2'!O11/'جدول 2'!O20*100</f>
        <v>43.950752551755954</v>
      </c>
      <c r="Q11" s="58">
        <f>+'جدول 2'!P11/'جدول 2'!P20*100</f>
        <v>36.03803491897003</v>
      </c>
      <c r="R11" s="58">
        <f>+'جدول 2'!Q11/'جدول 2'!Q20*100</f>
        <v>48.036152917361974</v>
      </c>
      <c r="S11" s="58">
        <f>+'جدول 2'!R11/'جدول 2'!R20*100</f>
        <v>52.49576232486252</v>
      </c>
      <c r="T11" s="59">
        <f>+'جدول 2'!S11/'جدول 2'!S20*100</f>
        <v>51.64621318124525</v>
      </c>
      <c r="U11" s="10" t="s">
        <v>74</v>
      </c>
      <c r="V11" s="96" t="s">
        <v>75</v>
      </c>
    </row>
    <row r="12" spans="3:22" ht="45">
      <c r="C12" s="60">
        <f>+'جدول 2'!B12/'جدول 2'!B20*100</f>
        <v>0.2536271822238293</v>
      </c>
      <c r="D12" s="61">
        <f>+'جدول 2'!C12/'جدول 2'!C20*100</f>
        <v>0</v>
      </c>
      <c r="E12" s="61">
        <f>+'جدول 2'!D12/'جدول 2'!D20*100</f>
        <v>0</v>
      </c>
      <c r="F12" s="61">
        <f>+'جدول 2'!E12/'جدول 2'!E20*100</f>
        <v>0</v>
      </c>
      <c r="G12" s="61">
        <f>+'جدول 2'!F12/'جدول 2'!F20*100</f>
        <v>0</v>
      </c>
      <c r="H12" s="61">
        <f>+'جدول 2'!G12/'جدول 2'!G20*100</f>
        <v>26.337299024744997</v>
      </c>
      <c r="I12" s="61">
        <f>+'جدول 2'!H12/'جدول 2'!H20*100</f>
        <v>0.4036180274103387</v>
      </c>
      <c r="J12" s="61">
        <f>+'جدول 2'!I12/'جدول 2'!I20*100</f>
        <v>0</v>
      </c>
      <c r="K12" s="61">
        <f>+'جدول 2'!J12/'جدول 2'!J20*100</f>
        <v>0.005029540437623204</v>
      </c>
      <c r="L12" s="61">
        <f>+'جدول 2'!K12/'جدول 2'!K20*100</f>
        <v>0</v>
      </c>
      <c r="M12" s="61">
        <f>+'جدول 2'!L12/'جدول 2'!L20*100</f>
        <v>0</v>
      </c>
      <c r="N12" s="61">
        <f>+'جدول 2'!M12/'جدول 2'!M20*100</f>
        <v>0</v>
      </c>
      <c r="O12" s="61">
        <f>+'جدول 2'!N12/'جدول 2'!N20*100</f>
        <v>0</v>
      </c>
      <c r="P12" s="61">
        <f>+'جدول 2'!O12/'جدول 2'!O20*100</f>
        <v>0</v>
      </c>
      <c r="Q12" s="61">
        <f>+'جدول 2'!P12/'جدول 2'!P20*100</f>
        <v>0.10267410572198535</v>
      </c>
      <c r="R12" s="61">
        <f>+'جدول 2'!Q12/'جدول 2'!Q20*100</f>
        <v>0</v>
      </c>
      <c r="S12" s="61">
        <f>+'جدول 2'!R12/'جدول 2'!R20*100</f>
        <v>0</v>
      </c>
      <c r="T12" s="62">
        <f>+'جدول 2'!S12/'جدول 2'!S20*100</f>
        <v>0</v>
      </c>
      <c r="U12" s="4" t="s">
        <v>76</v>
      </c>
      <c r="V12" s="97" t="s">
        <v>77</v>
      </c>
    </row>
    <row r="13" spans="3:22" ht="33.75">
      <c r="C13" s="60">
        <f>+'جدول 2'!B13/'جدول 2'!B20*100</f>
        <v>31.336581477080756</v>
      </c>
      <c r="D13" s="61">
        <f>+'جدول 2'!C13/'جدول 2'!C20*100</f>
        <v>24.056270302718303</v>
      </c>
      <c r="E13" s="61">
        <f>+'جدول 2'!D13/'جدول 2'!D20*100</f>
        <v>0.00325387919647965</v>
      </c>
      <c r="F13" s="61">
        <f>+'جدول 2'!E13/'جدول 2'!E20*100</f>
        <v>0</v>
      </c>
      <c r="G13" s="61">
        <f>+'جدول 2'!F13/'جدول 2'!F20*100</f>
        <v>0</v>
      </c>
      <c r="H13" s="61">
        <f>+'جدول 2'!G13/'جدول 2'!G20*100</f>
        <v>72.89793925915669</v>
      </c>
      <c r="I13" s="61">
        <f>+'جدول 2'!H13/'جدول 2'!H20*100</f>
        <v>35.043987083782454</v>
      </c>
      <c r="J13" s="61">
        <f>+'جدول 2'!I13/'جدول 2'!I20*100</f>
        <v>13.616343725543118</v>
      </c>
      <c r="K13" s="61">
        <f>+'جدول 2'!J13/'جدول 2'!J20*100</f>
        <v>58.5349444588707</v>
      </c>
      <c r="L13" s="61">
        <f>+'جدول 2'!K13/'جدول 2'!K20*100</f>
        <v>37.062565280987826</v>
      </c>
      <c r="M13" s="61">
        <f>+'جدول 2'!L13/'جدول 2'!L20*100</f>
        <v>22.032666004297212</v>
      </c>
      <c r="N13" s="61">
        <f>+'جدول 2'!M13/'جدول 2'!M20*100</f>
        <v>66.30808286402757</v>
      </c>
      <c r="O13" s="61">
        <f>+'جدول 2'!N13/'جدول 2'!N20*100</f>
        <v>5.634342995842881</v>
      </c>
      <c r="P13" s="61">
        <f>+'جدول 2'!O13/'جدول 2'!O20*100</f>
        <v>56.049247448244046</v>
      </c>
      <c r="Q13" s="61">
        <f>+'جدول 2'!P13/'جدول 2'!P20*100</f>
        <v>30.338535897333514</v>
      </c>
      <c r="R13" s="61">
        <f>+'جدول 2'!Q13/'جدول 2'!Q20*100</f>
        <v>25.848260429470205</v>
      </c>
      <c r="S13" s="61">
        <f>+'جدول 2'!R13/'جدول 2'!R20*100</f>
        <v>26.2227051281369</v>
      </c>
      <c r="T13" s="62">
        <f>+'جدول 2'!S13/'جدول 2'!S20*100</f>
        <v>21.49631511103884</v>
      </c>
      <c r="U13" s="4" t="s">
        <v>78</v>
      </c>
      <c r="V13" s="97" t="s">
        <v>79</v>
      </c>
    </row>
    <row r="14" spans="3:22" ht="33.75">
      <c r="C14" s="60">
        <f>+'جدول 2'!B14/'جدول 2'!B20*100</f>
        <v>13.865458515908971</v>
      </c>
      <c r="D14" s="61">
        <f>+'جدول 2'!C14/'جدول 2'!C20*100</f>
        <v>0</v>
      </c>
      <c r="E14" s="61">
        <f>+'جدول 2'!D14/'جدول 2'!D20*100</f>
        <v>0</v>
      </c>
      <c r="F14" s="61">
        <f>+'جدول 2'!E14/'جدول 2'!E20*100</f>
        <v>0</v>
      </c>
      <c r="G14" s="61">
        <f>+'جدول 2'!F14/'جدول 2'!F20*100</f>
        <v>0</v>
      </c>
      <c r="H14" s="61">
        <f>+'جدول 2'!G14/'جدول 2'!G20*100</f>
        <v>0</v>
      </c>
      <c r="I14" s="61">
        <f>+'جدول 2'!H14/'جدول 2'!H20*100</f>
        <v>20.54117716111721</v>
      </c>
      <c r="J14" s="61">
        <f>+'جدول 2'!I14/'جدول 2'!I20*100</f>
        <v>0.2322949909887438</v>
      </c>
      <c r="K14" s="61">
        <f>+'جدول 2'!J14/'جدول 2'!J20*100</f>
        <v>10.449369526058696</v>
      </c>
      <c r="L14" s="61">
        <f>+'جدول 2'!K14/'جدول 2'!K20*100</f>
        <v>16.10486765342343</v>
      </c>
      <c r="M14" s="61">
        <f>+'جدول 2'!L14/'جدول 2'!L20*100</f>
        <v>11.443087392695851</v>
      </c>
      <c r="N14" s="61">
        <f>+'جدول 2'!M14/'جدول 2'!M20*100</f>
        <v>7.685117165901516</v>
      </c>
      <c r="O14" s="61">
        <f>+'جدول 2'!N14/'جدول 2'!N20*100</f>
        <v>10.019371836344915</v>
      </c>
      <c r="P14" s="61">
        <f>+'جدول 2'!O14/'جدول 2'!O20*100</f>
        <v>0</v>
      </c>
      <c r="Q14" s="61">
        <f>+'جدول 2'!P14/'جدول 2'!P20*100</f>
        <v>2.6465812882428117</v>
      </c>
      <c r="R14" s="61">
        <f>+'جدول 2'!Q14/'جدول 2'!Q20*100</f>
        <v>17.57318954114966</v>
      </c>
      <c r="S14" s="61">
        <f>+'جدول 2'!R14/'جدول 2'!R20*100</f>
        <v>0.6159868853918962</v>
      </c>
      <c r="T14" s="62">
        <f>+'جدول 2'!S14/'جدول 2'!S20*100</f>
        <v>0</v>
      </c>
      <c r="U14" s="4" t="s">
        <v>80</v>
      </c>
      <c r="V14" s="97" t="s">
        <v>81</v>
      </c>
    </row>
    <row r="15" spans="3:22" ht="45">
      <c r="C15" s="60">
        <f>+'جدول 2'!B15/'جدول 2'!B20*100</f>
        <v>0.014845531548019802</v>
      </c>
      <c r="D15" s="61">
        <f>+'جدول 2'!C15/'جدول 2'!C20*100</f>
        <v>53.523908768772586</v>
      </c>
      <c r="E15" s="61">
        <f>+'جدول 2'!D15/'جدول 2'!D20*100</f>
        <v>0</v>
      </c>
      <c r="F15" s="61">
        <f>+'جدول 2'!E15/'جدول 2'!E20*100</f>
        <v>0</v>
      </c>
      <c r="G15" s="61">
        <f>+'جدول 2'!F15/'جدول 2'!F20*100</f>
        <v>0</v>
      </c>
      <c r="H15" s="61">
        <f>+'جدول 2'!G15/'جدول 2'!G20*100</f>
        <v>0</v>
      </c>
      <c r="I15" s="61">
        <f>+'جدول 2'!H15/'جدول 2'!H20*100</f>
        <v>0</v>
      </c>
      <c r="J15" s="61">
        <f>+'جدول 2'!I15/'جدول 2'!I20*100</f>
        <v>0</v>
      </c>
      <c r="K15" s="61">
        <f>+'جدول 2'!J15/'جدول 2'!J20*100</f>
        <v>0</v>
      </c>
      <c r="L15" s="61">
        <f>+'جدول 2'!K15/'جدول 2'!K20*100</f>
        <v>0</v>
      </c>
      <c r="M15" s="61">
        <f>+'جدول 2'!L15/'جدول 2'!L20*100</f>
        <v>0</v>
      </c>
      <c r="N15" s="61">
        <f>+'جدول 2'!M15/'جدول 2'!M20*100</f>
        <v>5.334132444262395</v>
      </c>
      <c r="O15" s="61">
        <f>+'جدول 2'!N15/'جدول 2'!N20*100</f>
        <v>0</v>
      </c>
      <c r="P15" s="61">
        <f>+'جدول 2'!O15/'جدول 2'!O20*100</f>
        <v>0</v>
      </c>
      <c r="Q15" s="61">
        <f>+'جدول 2'!P15/'جدول 2'!P20*100</f>
        <v>0.06292587990139274</v>
      </c>
      <c r="R15" s="61">
        <f>+'جدول 2'!Q15/'جدول 2'!Q20*100</f>
        <v>0</v>
      </c>
      <c r="S15" s="61">
        <f>+'جدول 2'!R15/'جدول 2'!R20*100</f>
        <v>0.017448900752334715</v>
      </c>
      <c r="T15" s="62">
        <f>+'جدول 2'!S15/'جدول 2'!S20*100</f>
        <v>0</v>
      </c>
      <c r="U15" s="4" t="s">
        <v>82</v>
      </c>
      <c r="V15" s="97" t="s">
        <v>83</v>
      </c>
    </row>
    <row r="16" spans="3:22" ht="33.75">
      <c r="C16" s="60">
        <f>+'جدول 2'!B16/'جدول 2'!B20*100</f>
        <v>1.442306374214207</v>
      </c>
      <c r="D16" s="61">
        <f>+'جدول 2'!C16/'جدول 2'!C20*100</f>
        <v>0</v>
      </c>
      <c r="E16" s="61">
        <f>+'جدول 2'!D16/'جدول 2'!D20*100</f>
        <v>0.7763692210779557</v>
      </c>
      <c r="F16" s="61">
        <f>+'جدول 2'!E16/'جدول 2'!E20*100</f>
        <v>0</v>
      </c>
      <c r="G16" s="61">
        <f>+'جدول 2'!F16/'جدول 2'!F20*100</f>
        <v>0</v>
      </c>
      <c r="H16" s="61">
        <f>+'جدول 2'!G16/'جدول 2'!G20*100</f>
        <v>0</v>
      </c>
      <c r="I16" s="61">
        <f>+'جدول 2'!H16/'جدول 2'!H20*100</f>
        <v>0</v>
      </c>
      <c r="J16" s="61">
        <f>+'جدول 2'!I16/'جدول 2'!I20*100</f>
        <v>0</v>
      </c>
      <c r="K16" s="61">
        <f>+'جدول 2'!J16/'جدول 2'!J20*100</f>
        <v>0</v>
      </c>
      <c r="L16" s="61">
        <f>+'جدول 2'!K16/'جدول 2'!K20*100</f>
        <v>1.9834445376741838</v>
      </c>
      <c r="M16" s="61">
        <f>+'جدول 2'!L16/'جدول 2'!L20*100</f>
        <v>0.1123675045310804</v>
      </c>
      <c r="N16" s="61">
        <f>+'جدول 2'!M16/'جدول 2'!M20*100</f>
        <v>0</v>
      </c>
      <c r="O16" s="61">
        <f>+'جدول 2'!N16/'جدول 2'!N20*100</f>
        <v>0</v>
      </c>
      <c r="P16" s="61">
        <f>+'جدول 2'!O16/'جدول 2'!O20*100</f>
        <v>0</v>
      </c>
      <c r="Q16" s="61">
        <f>+'جدول 2'!P16/'جدول 2'!P20*100</f>
        <v>13.085797140321345</v>
      </c>
      <c r="R16" s="61">
        <f>+'جدول 2'!Q16/'جدول 2'!Q20*100</f>
        <v>4.431675962257208</v>
      </c>
      <c r="S16" s="61">
        <f>+'جدول 2'!R16/'جدول 2'!R20*100</f>
        <v>3.1709296252806842</v>
      </c>
      <c r="T16" s="62">
        <f>+'جدول 2'!S16/'جدول 2'!S20*100</f>
        <v>2.5119059216724504</v>
      </c>
      <c r="U16" s="4" t="s">
        <v>84</v>
      </c>
      <c r="V16" s="97" t="s">
        <v>85</v>
      </c>
    </row>
    <row r="17" spans="3:22" ht="33.75">
      <c r="C17" s="60">
        <f>+'جدول 2'!B17/'جدول 2'!B20*100</f>
        <v>4.778069620261411</v>
      </c>
      <c r="D17" s="61">
        <f>+'جدول 2'!C17/'جدول 2'!C20*100</f>
        <v>0</v>
      </c>
      <c r="E17" s="61">
        <f>+'جدول 2'!D17/'جدول 2'!D20*100</f>
        <v>99.20299084135588</v>
      </c>
      <c r="F17" s="61">
        <f>+'جدول 2'!E17/'جدول 2'!E20*100</f>
        <v>0</v>
      </c>
      <c r="G17" s="61">
        <f>+'جدول 2'!F17/'جدول 2'!F20*100</f>
        <v>0</v>
      </c>
      <c r="H17" s="61">
        <f>+'جدول 2'!G17/'جدول 2'!G20*100</f>
        <v>0</v>
      </c>
      <c r="I17" s="61">
        <f>+'جدول 2'!H17/'جدول 2'!H20*100</f>
        <v>0.11692034188784564</v>
      </c>
      <c r="J17" s="61">
        <f>+'جدول 2'!I17/'جدول 2'!I20*100</f>
        <v>0</v>
      </c>
      <c r="K17" s="61">
        <f>+'جدول 2'!J17/'جدول 2'!J20*100</f>
        <v>0</v>
      </c>
      <c r="L17" s="61">
        <f>+'جدول 2'!K17/'جدول 2'!K20*100</f>
        <v>0</v>
      </c>
      <c r="M17" s="61">
        <f>+'جدول 2'!L17/'جدول 2'!L20*100</f>
        <v>0</v>
      </c>
      <c r="N17" s="61">
        <f>+'جدول 2'!M17/'جدول 2'!M20*100</f>
        <v>0</v>
      </c>
      <c r="O17" s="61">
        <f>+'جدول 2'!N17/'جدول 2'!N20*100</f>
        <v>0</v>
      </c>
      <c r="P17" s="61">
        <f>+'جدول 2'!O17/'جدول 2'!O20*100</f>
        <v>0</v>
      </c>
      <c r="Q17" s="61">
        <f>+'جدول 2'!P17/'جدول 2'!P20*100</f>
        <v>8.781521019263447</v>
      </c>
      <c r="R17" s="61">
        <f>+'جدول 2'!Q17/'جدول 2'!Q20*100</f>
        <v>0</v>
      </c>
      <c r="S17" s="61">
        <f>+'جدول 2'!R17/'جدول 2'!R20*100</f>
        <v>0</v>
      </c>
      <c r="T17" s="62">
        <f>+'جدول 2'!S17/'جدول 2'!S20*100</f>
        <v>0</v>
      </c>
      <c r="U17" s="4" t="s">
        <v>86</v>
      </c>
      <c r="V17" s="97" t="s">
        <v>87</v>
      </c>
    </row>
    <row r="18" spans="3:22" ht="33.75">
      <c r="C18" s="60">
        <f>+'جدول 2'!B18/'جدول 2'!B20*100</f>
        <v>3.8209713768573073</v>
      </c>
      <c r="D18" s="61">
        <f>+'جدول 2'!C18/'جدول 2'!C20*100</f>
        <v>22.419820928509115</v>
      </c>
      <c r="E18" s="61">
        <f>+'جدول 2'!D18/'جدول 2'!D20*100</f>
        <v>0</v>
      </c>
      <c r="F18" s="61">
        <f>+'جدول 2'!E18/'جدول 2'!E20*100</f>
        <v>100</v>
      </c>
      <c r="G18" s="61">
        <f>+'جدول 2'!F18/'جدول 2'!F20*100</f>
        <v>0</v>
      </c>
      <c r="H18" s="61">
        <f>+'جدول 2'!G18/'جدول 2'!G20*100</f>
        <v>0</v>
      </c>
      <c r="I18" s="61">
        <f>+'جدول 2'!H18/'جدول 2'!H20*100</f>
        <v>1.0854252455448985</v>
      </c>
      <c r="J18" s="61">
        <f>+'جدول 2'!I18/'جدول 2'!I20*100</f>
        <v>0</v>
      </c>
      <c r="K18" s="61">
        <f>+'جدول 2'!J18/'جدول 2'!J20*100</f>
        <v>0</v>
      </c>
      <c r="L18" s="61">
        <f>+'جدول 2'!K18/'جدول 2'!K20*100</f>
        <v>0</v>
      </c>
      <c r="M18" s="61">
        <f>+'جدول 2'!L18/'جدول 2'!L20*100</f>
        <v>0</v>
      </c>
      <c r="N18" s="61">
        <f>+'جدول 2'!M18/'جدول 2'!M20*100</f>
        <v>0</v>
      </c>
      <c r="O18" s="61">
        <f>+'جدول 2'!N18/'جدول 2'!N20*100</f>
        <v>3.2571579369931416</v>
      </c>
      <c r="P18" s="61">
        <f>+'جدول 2'!O18/'جدول 2'!O20*100</f>
        <v>0</v>
      </c>
      <c r="Q18" s="61">
        <f>+'جدول 2'!P18/'جدول 2'!P20*100</f>
        <v>8.943929750245513</v>
      </c>
      <c r="R18" s="61">
        <f>+'جدول 2'!Q18/'جدول 2'!Q20*100</f>
        <v>4.066464486965546</v>
      </c>
      <c r="S18" s="61">
        <f>+'جدول 2'!R18/'جدول 2'!R20*100</f>
        <v>17.47716713557566</v>
      </c>
      <c r="T18" s="62">
        <f>+'جدول 2'!S18/'جدول 2'!S20*100</f>
        <v>24.34556578604347</v>
      </c>
      <c r="U18" s="4" t="s">
        <v>88</v>
      </c>
      <c r="V18" s="97" t="s">
        <v>89</v>
      </c>
    </row>
    <row r="19" spans="3:22" ht="45" customHeight="1" thickBot="1">
      <c r="C19" s="60">
        <f>+'جدول 2'!B19/'جدول 2'!B20*100</f>
        <v>1.070284866823144</v>
      </c>
      <c r="D19" s="61">
        <f>+'جدول 2'!C19/'جدول 2'!C20*100</f>
        <v>0</v>
      </c>
      <c r="E19" s="61">
        <f>+'جدول 2'!D19/'جدول 2'!D20*100</f>
        <v>0</v>
      </c>
      <c r="F19" s="61">
        <f>+'جدول 2'!E19/'جدول 2'!E20*100</f>
        <v>0</v>
      </c>
      <c r="G19" s="61">
        <f>+'جدول 2'!F19/'جدول 2'!F20*100</f>
        <v>100</v>
      </c>
      <c r="H19" s="61">
        <f>+'جدول 2'!G19/'جدول 2'!G20*100</f>
        <v>0</v>
      </c>
      <c r="I19" s="61">
        <f>+'جدول 2'!H19/'جدول 2'!H20*100</f>
        <v>0</v>
      </c>
      <c r="J19" s="61">
        <f>+'جدول 2'!I19/'جدول 2'!I20*100</f>
        <v>21.321298281380834</v>
      </c>
      <c r="K19" s="61">
        <f>+'جدول 2'!J19/'جدول 2'!J20*100</f>
        <v>0.0659594499868348</v>
      </c>
      <c r="L19" s="61">
        <f>+'جدول 2'!K19/'جدول 2'!K20*100</f>
        <v>0</v>
      </c>
      <c r="M19" s="61">
        <f>+'جدول 2'!L19/'جدول 2'!L20*100</f>
        <v>0</v>
      </c>
      <c r="N19" s="61">
        <f>+'جدول 2'!M19/'جدول 2'!M20*100</f>
        <v>0</v>
      </c>
      <c r="O19" s="61">
        <f>+'جدول 2'!N19/'جدول 2'!N20*100</f>
        <v>0</v>
      </c>
      <c r="P19" s="61">
        <f>+'جدول 2'!O19/'جدول 2'!O20*100</f>
        <v>0</v>
      </c>
      <c r="Q19" s="61">
        <f>+'جدول 2'!P19/'جدول 2'!P20*100</f>
        <v>0</v>
      </c>
      <c r="R19" s="61">
        <f>+'جدول 2'!Q19/'جدول 2'!Q20*100</f>
        <v>0.04425666279540125</v>
      </c>
      <c r="S19" s="61">
        <f>+'جدول 2'!R19/'جدول 2'!R20*100</f>
        <v>0</v>
      </c>
      <c r="T19" s="62">
        <f>+'جدول 2'!S19/'جدول 2'!S20*100</f>
        <v>0</v>
      </c>
      <c r="U19" s="4" t="s">
        <v>90</v>
      </c>
      <c r="V19" s="97" t="s">
        <v>102</v>
      </c>
    </row>
    <row r="20" spans="3:22" ht="34.5" thickBot="1">
      <c r="C20" s="53">
        <f aca="true" t="shared" si="0" ref="C20:T20">SUM(C11:C19)</f>
        <v>100</v>
      </c>
      <c r="D20" s="54">
        <f t="shared" si="0"/>
        <v>100</v>
      </c>
      <c r="E20" s="54">
        <f t="shared" si="0"/>
        <v>100.00000000000001</v>
      </c>
      <c r="F20" s="54">
        <f t="shared" si="0"/>
        <v>100</v>
      </c>
      <c r="G20" s="54">
        <f t="shared" si="0"/>
        <v>100</v>
      </c>
      <c r="H20" s="54">
        <f t="shared" si="0"/>
        <v>100</v>
      </c>
      <c r="I20" s="54">
        <f t="shared" si="0"/>
        <v>100</v>
      </c>
      <c r="J20" s="54">
        <f t="shared" si="0"/>
        <v>100</v>
      </c>
      <c r="K20" s="54">
        <f t="shared" si="0"/>
        <v>100.00000000000001</v>
      </c>
      <c r="L20" s="54">
        <f t="shared" si="0"/>
        <v>100.00000000000001</v>
      </c>
      <c r="M20" s="54">
        <f t="shared" si="0"/>
        <v>100</v>
      </c>
      <c r="N20" s="54">
        <f t="shared" si="0"/>
        <v>100.00000000000001</v>
      </c>
      <c r="O20" s="54">
        <f t="shared" si="0"/>
        <v>100.00000000000001</v>
      </c>
      <c r="P20" s="54">
        <f t="shared" si="0"/>
        <v>100</v>
      </c>
      <c r="Q20" s="54">
        <f t="shared" si="0"/>
        <v>100.00000000000006</v>
      </c>
      <c r="R20" s="54">
        <f t="shared" si="0"/>
        <v>99.99999999999999</v>
      </c>
      <c r="S20" s="54">
        <f t="shared" si="0"/>
        <v>99.99999999999997</v>
      </c>
      <c r="T20" s="56">
        <f t="shared" si="0"/>
        <v>100</v>
      </c>
      <c r="U20" s="11"/>
      <c r="V20" s="100" t="s">
        <v>91</v>
      </c>
    </row>
  </sheetData>
  <sheetProtection/>
  <mergeCells count="18">
    <mergeCell ref="C6:C9"/>
    <mergeCell ref="D6:D9"/>
    <mergeCell ref="E6:K6"/>
    <mergeCell ref="L6:T6"/>
    <mergeCell ref="L8:L9"/>
    <mergeCell ref="M8:M9"/>
    <mergeCell ref="N8:N9"/>
    <mergeCell ref="O8:T8"/>
    <mergeCell ref="U6:V9"/>
    <mergeCell ref="E7:G7"/>
    <mergeCell ref="H7:H9"/>
    <mergeCell ref="I7:I9"/>
    <mergeCell ref="J7:K8"/>
    <mergeCell ref="L7:M7"/>
    <mergeCell ref="N7:T7"/>
    <mergeCell ref="E8:E9"/>
    <mergeCell ref="F8:F9"/>
    <mergeCell ref="G8:G9"/>
  </mergeCells>
  <printOptions/>
  <pageMargins left="0.75" right="0.75" top="1" bottom="1" header="0.5" footer="0.5"/>
  <pageSetup horizontalDpi="600" verticalDpi="600" orientation="portrait" paperSize="9" r:id="rId2"/>
  <headerFooter alignWithMargins="0">
    <oddFooter>&amp;L&amp;"Arial,Bold"&amp;18 109</oddFooter>
  </headerFooter>
  <drawing r:id="rId1"/>
</worksheet>
</file>

<file path=xl/worksheets/sheet6.xml><?xml version="1.0" encoding="utf-8"?>
<worksheet xmlns="http://schemas.openxmlformats.org/spreadsheetml/2006/main" xmlns:r="http://schemas.openxmlformats.org/officeDocument/2006/relationships">
  <dimension ref="C4:V20"/>
  <sheetViews>
    <sheetView zoomScalePageLayoutView="0" workbookViewId="0" topLeftCell="U3">
      <selection activeCell="V4" sqref="V4"/>
    </sheetView>
  </sheetViews>
  <sheetFormatPr defaultColWidth="9.140625" defaultRowHeight="12.75"/>
  <cols>
    <col min="3" max="18" width="13.57421875" style="0" customWidth="1"/>
    <col min="19" max="19" width="16.00390625" style="0" customWidth="1"/>
    <col min="20" max="20" width="13.57421875" style="0" customWidth="1"/>
    <col min="21" max="21" width="10.7109375" style="0" customWidth="1"/>
    <col min="22" max="22" width="47.421875" style="0" customWidth="1"/>
  </cols>
  <sheetData>
    <row r="4" spans="3:22" ht="28.5">
      <c r="C4" s="114" t="s">
        <v>150</v>
      </c>
      <c r="D4" s="1"/>
      <c r="E4" s="1"/>
      <c r="F4" s="1"/>
      <c r="G4" s="5"/>
      <c r="H4" s="5"/>
      <c r="I4" s="5"/>
      <c r="J4" s="5"/>
      <c r="K4" s="5"/>
      <c r="L4" s="5"/>
      <c r="M4" s="5"/>
      <c r="N4" s="5"/>
      <c r="O4" s="5"/>
      <c r="P4" s="5"/>
      <c r="Q4" s="5"/>
      <c r="R4" s="5"/>
      <c r="S4" s="5"/>
      <c r="T4" s="5"/>
      <c r="U4" s="5"/>
      <c r="V4" s="113" t="s">
        <v>162</v>
      </c>
    </row>
    <row r="5" spans="3:22" ht="30" thickBot="1">
      <c r="C5" s="35"/>
      <c r="D5" s="2"/>
      <c r="E5" s="2"/>
      <c r="F5" s="2"/>
      <c r="G5" s="7"/>
      <c r="H5" s="2"/>
      <c r="I5" s="3"/>
      <c r="J5" s="3"/>
      <c r="K5" s="3"/>
      <c r="L5" s="3"/>
      <c r="M5" s="3"/>
      <c r="N5" s="3"/>
      <c r="O5" s="3"/>
      <c r="P5" s="3"/>
      <c r="Q5" s="3"/>
      <c r="R5" s="3"/>
      <c r="S5" s="3"/>
      <c r="T5" s="3"/>
      <c r="U5" s="8"/>
      <c r="V5" s="9"/>
    </row>
    <row r="6" spans="3:22" ht="26.25" customHeight="1" thickBot="1">
      <c r="C6" s="131" t="s">
        <v>1</v>
      </c>
      <c r="D6" s="131" t="s">
        <v>2</v>
      </c>
      <c r="E6" s="141" t="s">
        <v>3</v>
      </c>
      <c r="F6" s="142"/>
      <c r="G6" s="142"/>
      <c r="H6" s="142"/>
      <c r="I6" s="142"/>
      <c r="J6" s="142"/>
      <c r="K6" s="143"/>
      <c r="L6" s="134" t="s">
        <v>4</v>
      </c>
      <c r="M6" s="135"/>
      <c r="N6" s="136"/>
      <c r="O6" s="136"/>
      <c r="P6" s="136"/>
      <c r="Q6" s="136"/>
      <c r="R6" s="136"/>
      <c r="S6" s="136"/>
      <c r="T6" s="136"/>
      <c r="U6" s="149" t="s">
        <v>5</v>
      </c>
      <c r="V6" s="150"/>
    </row>
    <row r="7" spans="3:22" ht="50.25" customHeight="1" thickBot="1">
      <c r="C7" s="132"/>
      <c r="D7" s="133"/>
      <c r="E7" s="144" t="s">
        <v>139</v>
      </c>
      <c r="F7" s="145"/>
      <c r="G7" s="146"/>
      <c r="H7" s="131" t="s">
        <v>6</v>
      </c>
      <c r="I7" s="131" t="s">
        <v>7</v>
      </c>
      <c r="J7" s="149" t="s">
        <v>8</v>
      </c>
      <c r="K7" s="156"/>
      <c r="L7" s="149" t="s">
        <v>9</v>
      </c>
      <c r="M7" s="159"/>
      <c r="N7" s="160" t="s">
        <v>10</v>
      </c>
      <c r="O7" s="135"/>
      <c r="P7" s="135"/>
      <c r="Q7" s="135"/>
      <c r="R7" s="135"/>
      <c r="S7" s="135"/>
      <c r="T7" s="161"/>
      <c r="U7" s="133"/>
      <c r="V7" s="151"/>
    </row>
    <row r="8" spans="3:22" ht="24.75" customHeight="1" thickBot="1">
      <c r="C8" s="132"/>
      <c r="D8" s="133"/>
      <c r="E8" s="147" t="s">
        <v>142</v>
      </c>
      <c r="F8" s="139" t="s">
        <v>140</v>
      </c>
      <c r="G8" s="137" t="s">
        <v>11</v>
      </c>
      <c r="H8" s="154"/>
      <c r="I8" s="155"/>
      <c r="J8" s="157"/>
      <c r="K8" s="158"/>
      <c r="L8" s="162" t="s">
        <v>12</v>
      </c>
      <c r="M8" s="164" t="s">
        <v>13</v>
      </c>
      <c r="N8" s="159" t="s">
        <v>144</v>
      </c>
      <c r="O8" s="160" t="s">
        <v>14</v>
      </c>
      <c r="P8" s="166"/>
      <c r="Q8" s="135"/>
      <c r="R8" s="135"/>
      <c r="S8" s="135"/>
      <c r="T8" s="161"/>
      <c r="U8" s="133"/>
      <c r="V8" s="151"/>
    </row>
    <row r="9" spans="3:22" ht="108" customHeight="1" thickBot="1">
      <c r="C9" s="132"/>
      <c r="D9" s="133"/>
      <c r="E9" s="148"/>
      <c r="F9" s="140"/>
      <c r="G9" s="138"/>
      <c r="H9" s="151"/>
      <c r="I9" s="133"/>
      <c r="J9" s="76" t="s">
        <v>15</v>
      </c>
      <c r="K9" s="77" t="s">
        <v>16</v>
      </c>
      <c r="L9" s="163"/>
      <c r="M9" s="165"/>
      <c r="N9" s="151"/>
      <c r="O9" s="78" t="s">
        <v>17</v>
      </c>
      <c r="P9" s="79" t="s">
        <v>18</v>
      </c>
      <c r="Q9" s="80" t="s">
        <v>152</v>
      </c>
      <c r="R9" s="80" t="s">
        <v>19</v>
      </c>
      <c r="S9" s="80" t="s">
        <v>20</v>
      </c>
      <c r="T9" s="81" t="s">
        <v>21</v>
      </c>
      <c r="U9" s="152"/>
      <c r="V9" s="153"/>
    </row>
    <row r="10" spans="3:22" ht="26.25" customHeight="1" thickBot="1">
      <c r="C10" s="82"/>
      <c r="D10" s="83" t="s">
        <v>22</v>
      </c>
      <c r="E10" s="83" t="s">
        <v>143</v>
      </c>
      <c r="F10" s="83" t="s">
        <v>130</v>
      </c>
      <c r="G10" s="83" t="s">
        <v>23</v>
      </c>
      <c r="H10" s="83" t="s">
        <v>24</v>
      </c>
      <c r="I10" s="83" t="s">
        <v>25</v>
      </c>
      <c r="J10" s="44" t="s">
        <v>26</v>
      </c>
      <c r="K10" s="44" t="s">
        <v>27</v>
      </c>
      <c r="L10" s="44" t="s">
        <v>28</v>
      </c>
      <c r="M10" s="44" t="s">
        <v>29</v>
      </c>
      <c r="N10" s="83" t="s">
        <v>30</v>
      </c>
      <c r="O10" s="84" t="s">
        <v>141</v>
      </c>
      <c r="P10" s="84" t="s">
        <v>31</v>
      </c>
      <c r="Q10" s="84" t="s">
        <v>32</v>
      </c>
      <c r="R10" s="84" t="s">
        <v>33</v>
      </c>
      <c r="S10" s="84" t="s">
        <v>34</v>
      </c>
      <c r="T10" s="85" t="s">
        <v>35</v>
      </c>
      <c r="U10" s="86" t="s">
        <v>145</v>
      </c>
      <c r="V10" s="87" t="s">
        <v>36</v>
      </c>
    </row>
    <row r="11" spans="3:22" ht="33.75">
      <c r="C11" s="45">
        <f>SUM(D11:T11)</f>
        <v>100.00000000000001</v>
      </c>
      <c r="D11" s="46">
        <f>+'جدول 2'!C11/'جدول 2'!B11*100</f>
        <v>0</v>
      </c>
      <c r="E11" s="46">
        <f>+'جدول 2'!D11/'جدول 2'!B11*100</f>
        <v>0.0017184604874921849</v>
      </c>
      <c r="F11" s="46">
        <f>+'جدول 2'!E11/'جدول 2'!B11*100</f>
        <v>0</v>
      </c>
      <c r="G11" s="46">
        <f>+'جدول 2'!F11/'جدول 2'!B11*100</f>
        <v>0</v>
      </c>
      <c r="H11" s="46">
        <f>+'جدول 2'!G11/'جدول 2'!B11*100</f>
        <v>0.002017128185991795</v>
      </c>
      <c r="I11" s="46">
        <f>+'جدول 2'!H11/'جدول 2'!B11*100</f>
        <v>53.25843753230255</v>
      </c>
      <c r="J11" s="46">
        <f>+'جدول 2'!I11/'جدول 2'!B11*100</f>
        <v>2.0538596637670112</v>
      </c>
      <c r="K11" s="46">
        <f>+'جدول 2'!J11/'جدول 2'!B11*100</f>
        <v>1.3707598112659352</v>
      </c>
      <c r="L11" s="46">
        <f>+'جدول 2'!K11/'جدول 2'!B11*100</f>
        <v>8.948247784222906</v>
      </c>
      <c r="M11" s="46">
        <f>+'جدول 2'!L11/'جدول 2'!B11*100</f>
        <v>8.824555761554583</v>
      </c>
      <c r="N11" s="46">
        <f>+'جدول 2'!M11/'جدول 2'!B11*100</f>
        <v>0.05241997683266117</v>
      </c>
      <c r="O11" s="46">
        <f>+'جدول 2'!N11/'جدول 2'!B11*100</f>
        <v>0.14223331678184173</v>
      </c>
      <c r="P11" s="46">
        <f>+'جدول 2'!O11/'جدول 2'!B11*100</f>
        <v>0.8868740146658397</v>
      </c>
      <c r="Q11" s="46">
        <f>+'جدول 2'!P11/'جدول 2'!B11*100</f>
        <v>4.325609694178435</v>
      </c>
      <c r="R11" s="46">
        <f>+'جدول 2'!Q11/'جدول 2'!B11*100</f>
        <v>1.6664319804239558</v>
      </c>
      <c r="S11" s="46">
        <f>+'جدول 2'!R11/'جدول 2'!B11*100</f>
        <v>18.011259488367195</v>
      </c>
      <c r="T11" s="48">
        <f>+'جدول 2'!S11/'جدول 2'!B11*100</f>
        <v>0.45557538696361</v>
      </c>
      <c r="U11" s="10" t="s">
        <v>74</v>
      </c>
      <c r="V11" s="96" t="s">
        <v>75</v>
      </c>
    </row>
    <row r="12" spans="3:22" ht="45">
      <c r="C12" s="49">
        <f aca="true" t="shared" si="0" ref="C12:C20">SUM(D12:T12)</f>
        <v>100.00000000000001</v>
      </c>
      <c r="D12" s="50">
        <f>+'جدول 2'!C12/'جدول 2'!B12*100</f>
        <v>0</v>
      </c>
      <c r="E12" s="50">
        <f>+'جدول 2'!D12/'جدول 2'!B12*100</f>
        <v>0</v>
      </c>
      <c r="F12" s="50">
        <f>+'جدول 2'!E12/'جدول 2'!B12*100</f>
        <v>0</v>
      </c>
      <c r="G12" s="50">
        <f>+'جدول 2'!F12/'جدول 2'!B12*100</f>
        <v>0</v>
      </c>
      <c r="H12" s="50">
        <f>+'جدول 2'!G12/'جدول 2'!B12*100</f>
        <v>11.89189760922825</v>
      </c>
      <c r="I12" s="50">
        <f>+'جدول 2'!H12/'جدول 2'!B12*100</f>
        <v>85.96026755413426</v>
      </c>
      <c r="J12" s="50">
        <f>+'جدول 2'!I12/'جدول 2'!B12*100</f>
        <v>0</v>
      </c>
      <c r="K12" s="50">
        <f>+'جدول 2'!J12/'جدول 2'!B12*100</f>
        <v>0.038139588243025026</v>
      </c>
      <c r="L12" s="50">
        <f>+'جدول 2'!K12/'جدول 2'!B12*100</f>
        <v>0</v>
      </c>
      <c r="M12" s="50">
        <f>+'جدول 2'!L12/'جدول 2'!B12*100</f>
        <v>0</v>
      </c>
      <c r="N12" s="50">
        <f>+'جدول 2'!M12/'جدول 2'!B12*100</f>
        <v>0</v>
      </c>
      <c r="O12" s="50">
        <f>+'جدول 2'!N12/'جدول 2'!B12*100</f>
        <v>0</v>
      </c>
      <c r="P12" s="50">
        <f>+'جدول 2'!O12/'جدول 2'!B12*100</f>
        <v>0</v>
      </c>
      <c r="Q12" s="50">
        <f>+'جدول 2'!P12/'جدول 2'!B12*100</f>
        <v>2.1096952483944738</v>
      </c>
      <c r="R12" s="50">
        <f>+'جدول 2'!Q12/'جدول 2'!B12*100</f>
        <v>0</v>
      </c>
      <c r="S12" s="50">
        <f>+'جدول 2'!R12/'جدول 2'!B12*100</f>
        <v>0</v>
      </c>
      <c r="T12" s="52">
        <f>+'جدول 2'!S12/'جدول 2'!B12*100</f>
        <v>0</v>
      </c>
      <c r="U12" s="4" t="s">
        <v>76</v>
      </c>
      <c r="V12" s="97" t="s">
        <v>77</v>
      </c>
    </row>
    <row r="13" spans="3:22" ht="33.75">
      <c r="C13" s="49">
        <f t="shared" si="0"/>
        <v>99.99999999999996</v>
      </c>
      <c r="D13" s="50">
        <f>+'جدول 2'!C13/'جدول 2'!B13*100</f>
        <v>0.004438017710431079</v>
      </c>
      <c r="E13" s="50">
        <f>+'جدول 2'!D13/'جدول 2'!B13*100</f>
        <v>0.000445611704922946</v>
      </c>
      <c r="F13" s="50">
        <f>+'جدول 2'!E13/'جدول 2'!B13*100</f>
        <v>0</v>
      </c>
      <c r="G13" s="50">
        <f>+'جدول 2'!F13/'جدول 2'!B13*100</f>
        <v>0</v>
      </c>
      <c r="H13" s="50">
        <f>+'جدول 2'!G13/'جدول 2'!B13*100</f>
        <v>0.26640315112010815</v>
      </c>
      <c r="I13" s="50">
        <f>+'جدول 2'!H13/'جدول 2'!B13*100</f>
        <v>60.406669823672665</v>
      </c>
      <c r="J13" s="50">
        <f>+'جدول 2'!I13/'جدول 2'!B13*100</f>
        <v>0.5976839248403777</v>
      </c>
      <c r="K13" s="50">
        <f>+'جدول 2'!J13/'جدول 2'!B13*100</f>
        <v>3.5925852780106493</v>
      </c>
      <c r="L13" s="50">
        <f>+'جدول 2'!K13/'جدول 2'!B13*100</f>
        <v>10.245573515303468</v>
      </c>
      <c r="M13" s="50">
        <f>+'جدول 2'!L13/'جدول 2'!B13*100</f>
        <v>4.056307600268287</v>
      </c>
      <c r="N13" s="50">
        <f>+'جدول 2'!M13/'جدول 2'!B13*100</f>
        <v>0.23296116170555956</v>
      </c>
      <c r="O13" s="50">
        <f>+'جدول 2'!N13/'جدول 2'!B13*100</f>
        <v>0.013693004162945992</v>
      </c>
      <c r="P13" s="50">
        <f>+'جدول 2'!O13/'جدول 2'!B13*100</f>
        <v>1.5670474519065063</v>
      </c>
      <c r="Q13" s="50">
        <f>+'جدول 2'!P13/'جدول 2'!B13*100</f>
        <v>5.045423128236407</v>
      </c>
      <c r="R13" s="50">
        <f>+'جدول 2'!Q13/'جدول 2'!B13*100</f>
        <v>1.2424171587440378</v>
      </c>
      <c r="S13" s="50">
        <f>+'جدول 2'!R13/'جدول 2'!B13*100</f>
        <v>12.465625485790403</v>
      </c>
      <c r="T13" s="52">
        <f>+'جدول 2'!S13/'جدول 2'!B13*100</f>
        <v>0.26272568682321285</v>
      </c>
      <c r="U13" s="4" t="s">
        <v>78</v>
      </c>
      <c r="V13" s="97" t="s">
        <v>79</v>
      </c>
    </row>
    <row r="14" spans="3:22" ht="33.75">
      <c r="C14" s="49">
        <f t="shared" si="0"/>
        <v>99.99999999999997</v>
      </c>
      <c r="D14" s="50">
        <f>+'جدول 2'!C14/'جدول 2'!B14*100</f>
        <v>0</v>
      </c>
      <c r="E14" s="50">
        <f>+'جدول 2'!D14/'جدول 2'!B14*100</f>
        <v>0</v>
      </c>
      <c r="F14" s="50">
        <f>+'جدول 2'!E14/'جدول 2'!B14*100</f>
        <v>0</v>
      </c>
      <c r="G14" s="50">
        <f>+'جدول 2'!F14/'جدول 2'!B14*100</f>
        <v>0</v>
      </c>
      <c r="H14" s="50">
        <f>+'جدول 2'!G14/'جدول 2'!B14*100</f>
        <v>0</v>
      </c>
      <c r="I14" s="50">
        <f>+'جدول 2'!H14/'جدول 2'!B14*100</f>
        <v>80.02286429491632</v>
      </c>
      <c r="J14" s="50">
        <f>+'جدول 2'!I14/'جدول 2'!B14*100</f>
        <v>0.023044553397728068</v>
      </c>
      <c r="K14" s="50">
        <f>+'جدول 2'!J14/'جدول 2'!B14*100</f>
        <v>1.4494370032326347</v>
      </c>
      <c r="L14" s="50">
        <f>+'جدول 2'!K14/'جدول 2'!B14*100</f>
        <v>10.06179210919692</v>
      </c>
      <c r="M14" s="50">
        <f>+'جدول 2'!L14/'جدول 2'!B14*100</f>
        <v>4.761287722677171</v>
      </c>
      <c r="N14" s="50">
        <f>+'جدول 2'!M14/'جدول 2'!B14*100</f>
        <v>0.06102178766495782</v>
      </c>
      <c r="O14" s="50">
        <f>+'جدول 2'!N14/'جدول 2'!B14*100</f>
        <v>0.05503175139165271</v>
      </c>
      <c r="P14" s="50">
        <f>+'جدول 2'!O14/'جدول 2'!B14*100</f>
        <v>0</v>
      </c>
      <c r="Q14" s="50">
        <f>+'جدول 2'!P14/'جدول 2'!B14*100</f>
        <v>0.9947308667621091</v>
      </c>
      <c r="R14" s="50">
        <f>+'جدول 2'!Q14/'جدول 2'!B14*100</f>
        <v>1.9089919402502793</v>
      </c>
      <c r="S14" s="50">
        <f>+'جدول 2'!R14/'جدول 2'!B14*100</f>
        <v>0.661797970510223</v>
      </c>
      <c r="T14" s="52">
        <f>+'جدول 2'!S14/'جدول 2'!B14*100</f>
        <v>0</v>
      </c>
      <c r="U14" s="4" t="s">
        <v>80</v>
      </c>
      <c r="V14" s="97" t="s">
        <v>81</v>
      </c>
    </row>
    <row r="15" spans="3:22" ht="45">
      <c r="C15" s="49">
        <f t="shared" si="0"/>
        <v>100</v>
      </c>
      <c r="D15" s="50">
        <f>+'جدول 2'!C15/'جدول 2'!B15*100</f>
        <v>20.84320130034472</v>
      </c>
      <c r="E15" s="50">
        <f>+'جدول 2'!D15/'جدول 2'!B15*100</f>
        <v>0</v>
      </c>
      <c r="F15" s="50">
        <f>+'جدول 2'!E15/'جدول 2'!B15*100</f>
        <v>0</v>
      </c>
      <c r="G15" s="50">
        <f>+'جدول 2'!F15/'جدول 2'!B15*100</f>
        <v>0</v>
      </c>
      <c r="H15" s="50">
        <f>+'جدول 2'!G15/'جدول 2'!B15*100</f>
        <v>0</v>
      </c>
      <c r="I15" s="50">
        <f>+'جدول 2'!H15/'جدول 2'!B15*100</f>
        <v>0</v>
      </c>
      <c r="J15" s="50">
        <f>+'جدول 2'!I15/'جدول 2'!B15*100</f>
        <v>0</v>
      </c>
      <c r="K15" s="50">
        <f>+'جدول 2'!J15/'جدول 2'!B15*100</f>
        <v>0</v>
      </c>
      <c r="L15" s="50">
        <f>+'جدول 2'!K15/'جدول 2'!B15*100</f>
        <v>0</v>
      </c>
      <c r="M15" s="50">
        <f>+'جدول 2'!L15/'جدول 2'!B15*100</f>
        <v>0</v>
      </c>
      <c r="N15" s="50">
        <f>+'جدول 2'!M15/'جدول 2'!B15*100</f>
        <v>39.55821729411665</v>
      </c>
      <c r="O15" s="50">
        <f>+'جدول 2'!N15/'جدول 2'!B15*100</f>
        <v>0</v>
      </c>
      <c r="P15" s="50">
        <f>+'جدول 2'!O15/'جدول 2'!B15*100</f>
        <v>0</v>
      </c>
      <c r="Q15" s="50">
        <f>+'جدول 2'!P15/'جدول 2'!B15*100</f>
        <v>22.08961453211038</v>
      </c>
      <c r="R15" s="50">
        <f>+'جدول 2'!Q15/'جدول 2'!B15*100</f>
        <v>0</v>
      </c>
      <c r="S15" s="50">
        <f>+'جدول 2'!R15/'جدول 2'!B15*100</f>
        <v>17.508966873428243</v>
      </c>
      <c r="T15" s="52">
        <f>+'جدول 2'!S15/'جدول 2'!B15*100</f>
        <v>0</v>
      </c>
      <c r="U15" s="4" t="s">
        <v>82</v>
      </c>
      <c r="V15" s="97" t="s">
        <v>83</v>
      </c>
    </row>
    <row r="16" spans="3:22" ht="33.75">
      <c r="C16" s="49">
        <f t="shared" si="0"/>
        <v>100.00000000000001</v>
      </c>
      <c r="D16" s="50">
        <f>+'جدول 2'!C16/'جدول 2'!B16*100</f>
        <v>0</v>
      </c>
      <c r="E16" s="50">
        <f>+'جدول 2'!D16/'جدول 2'!B16*100</f>
        <v>2.310029727036552</v>
      </c>
      <c r="F16" s="50">
        <f>+'جدول 2'!E16/'جدول 2'!B16*100</f>
        <v>0</v>
      </c>
      <c r="G16" s="50">
        <f>+'جدول 2'!F16/'جدول 2'!B16*100</f>
        <v>0</v>
      </c>
      <c r="H16" s="50">
        <f>+'جدول 2'!G16/'جدول 2'!B16*100</f>
        <v>0</v>
      </c>
      <c r="I16" s="50">
        <f>+'جدول 2'!H16/'جدول 2'!B16*100</f>
        <v>0</v>
      </c>
      <c r="J16" s="50">
        <f>+'جدول 2'!I16/'جدول 2'!B16*100</f>
        <v>0</v>
      </c>
      <c r="K16" s="50">
        <f>+'جدول 2'!J16/'جدول 2'!B16*100</f>
        <v>0</v>
      </c>
      <c r="L16" s="50">
        <f>+'جدول 2'!K16/'جدول 2'!B16*100</f>
        <v>11.912830255763405</v>
      </c>
      <c r="M16" s="50">
        <f>+'جدول 2'!L16/'جدول 2'!B16*100</f>
        <v>0.4494678793066428</v>
      </c>
      <c r="N16" s="50">
        <f>+'جدول 2'!M16/'جدول 2'!B16*100</f>
        <v>0</v>
      </c>
      <c r="O16" s="50">
        <f>+'جدول 2'!N16/'جدول 2'!B16*100</f>
        <v>0</v>
      </c>
      <c r="P16" s="50">
        <f>+'جدول 2'!O16/'جدول 2'!B16*100</f>
        <v>0</v>
      </c>
      <c r="Q16" s="50">
        <f>+'جدول 2'!P16/'جدول 2'!B16*100</f>
        <v>47.282154001208774</v>
      </c>
      <c r="R16" s="50">
        <f>+'جدول 2'!Q16/'جدول 2'!B16*100</f>
        <v>4.628051812496633</v>
      </c>
      <c r="S16" s="50">
        <f>+'جدول 2'!R16/'جدول 2'!B16*100</f>
        <v>32.750450740580206</v>
      </c>
      <c r="T16" s="52">
        <f>+'جدول 2'!S16/'جدول 2'!B16*100</f>
        <v>0.6670155836078053</v>
      </c>
      <c r="U16" s="4" t="s">
        <v>84</v>
      </c>
      <c r="V16" s="97" t="s">
        <v>85</v>
      </c>
    </row>
    <row r="17" spans="3:22" ht="33.75">
      <c r="C17" s="49">
        <f t="shared" si="0"/>
        <v>100.00000000000001</v>
      </c>
      <c r="D17" s="50">
        <f>+'جدول 2'!C17/'جدول 2'!B17*100</f>
        <v>0</v>
      </c>
      <c r="E17" s="50">
        <f>+'جدول 2'!D17/'جدول 2'!B17*100</f>
        <v>89.10028112338966</v>
      </c>
      <c r="F17" s="50">
        <f>+'جدول 2'!E17/'جدول 2'!B17*100</f>
        <v>0</v>
      </c>
      <c r="G17" s="50">
        <f>+'جدول 2'!F17/'جدول 2'!B17*100</f>
        <v>0</v>
      </c>
      <c r="H17" s="50">
        <f>+'جدول 2'!G17/'جدول 2'!B17*100</f>
        <v>0</v>
      </c>
      <c r="I17" s="50">
        <f>+'جدول 2'!H17/'جدول 2'!B17*100</f>
        <v>1.321784342135616</v>
      </c>
      <c r="J17" s="50">
        <f>+'جدول 2'!I17/'جدول 2'!B17*100</f>
        <v>0</v>
      </c>
      <c r="K17" s="50">
        <f>+'جدول 2'!J17/'جدول 2'!B17*100</f>
        <v>0</v>
      </c>
      <c r="L17" s="50">
        <f>+'جدول 2'!K17/'جدول 2'!B17*100</f>
        <v>0</v>
      </c>
      <c r="M17" s="50">
        <f>+'جدول 2'!L17/'جدول 2'!B17*100</f>
        <v>0</v>
      </c>
      <c r="N17" s="50">
        <f>+'جدول 2'!M17/'جدول 2'!B17*100</f>
        <v>0</v>
      </c>
      <c r="O17" s="50">
        <f>+'جدول 2'!N17/'جدول 2'!B17*100</f>
        <v>0</v>
      </c>
      <c r="P17" s="50">
        <f>+'جدول 2'!O17/'جدول 2'!B17*100</f>
        <v>0</v>
      </c>
      <c r="Q17" s="50">
        <f>+'جدول 2'!P17/'جدول 2'!B17*100</f>
        <v>9.577934534474737</v>
      </c>
      <c r="R17" s="50">
        <f>+'جدول 2'!Q17/'جدول 2'!B17*100</f>
        <v>0</v>
      </c>
      <c r="S17" s="50">
        <f>+'جدول 2'!R17/'جدول 2'!B17*100</f>
        <v>0</v>
      </c>
      <c r="T17" s="52">
        <f>+'جدول 2'!S17/'جدول 2'!B17*100</f>
        <v>0</v>
      </c>
      <c r="U17" s="4" t="s">
        <v>86</v>
      </c>
      <c r="V17" s="97" t="s">
        <v>87</v>
      </c>
    </row>
    <row r="18" spans="3:22" ht="45">
      <c r="C18" s="49">
        <f t="shared" si="0"/>
        <v>100.00000000000001</v>
      </c>
      <c r="D18" s="50">
        <f>+'جدول 2'!C18/'جدول 2'!B18*100</f>
        <v>0.033921161021330554</v>
      </c>
      <c r="E18" s="50">
        <f>+'جدول 2'!D18/'جدول 2'!B18*100</f>
        <v>0</v>
      </c>
      <c r="F18" s="50">
        <f>+'جدول 2'!E18/'جدول 2'!B18*100</f>
        <v>0.1775746483130797</v>
      </c>
      <c r="G18" s="50">
        <f>+'جدول 2'!F18/'جدول 2'!B18*100</f>
        <v>0</v>
      </c>
      <c r="H18" s="50">
        <f>+'جدول 2'!G18/'جدول 2'!B18*100</f>
        <v>0</v>
      </c>
      <c r="I18" s="50">
        <f>+'جدول 2'!H18/'جدول 2'!B18*100</f>
        <v>15.344372534788372</v>
      </c>
      <c r="J18" s="50">
        <f>+'جدول 2'!I18/'جدول 2'!B18*100</f>
        <v>0</v>
      </c>
      <c r="K18" s="50">
        <f>+'جدول 2'!J18/'جدول 2'!B18*100</f>
        <v>0</v>
      </c>
      <c r="L18" s="50">
        <f>+'جدول 2'!K18/'جدول 2'!B18*100</f>
        <v>0</v>
      </c>
      <c r="M18" s="50">
        <f>+'جدول 2'!L18/'جدول 2'!B18*100</f>
        <v>0</v>
      </c>
      <c r="N18" s="50">
        <f>+'جدول 2'!M18/'جدول 2'!B18*100</f>
        <v>0</v>
      </c>
      <c r="O18" s="50">
        <f>+'جدول 2'!N18/'جدول 2'!B18*100</f>
        <v>0.0649190430295841</v>
      </c>
      <c r="P18" s="50">
        <f>+'جدول 2'!O18/'جدول 2'!B18*100</f>
        <v>0</v>
      </c>
      <c r="Q18" s="50">
        <f>+'جدول 2'!P18/'جدول 2'!B18*100</f>
        <v>12.198577441713782</v>
      </c>
      <c r="R18" s="50">
        <f>+'جدول 2'!Q18/'جدول 2'!B18*100</f>
        <v>1.6029904568590219</v>
      </c>
      <c r="S18" s="50">
        <f>+'جدول 2'!R18/'جدول 2'!B18*100</f>
        <v>68.13738403979886</v>
      </c>
      <c r="T18" s="52">
        <f>+'جدول 2'!S18/'جدول 2'!B18*100</f>
        <v>2.440260674475984</v>
      </c>
      <c r="U18" s="4" t="s">
        <v>88</v>
      </c>
      <c r="V18" s="97" t="s">
        <v>89</v>
      </c>
    </row>
    <row r="19" spans="3:22" ht="42.75" customHeight="1" thickBot="1">
      <c r="C19" s="49">
        <f t="shared" si="0"/>
        <v>100</v>
      </c>
      <c r="D19" s="50">
        <f>+'جدول 2'!C19/'جدول 2'!B19*100</f>
        <v>0</v>
      </c>
      <c r="E19" s="50">
        <f>+'جدول 2'!D19/'جدول 2'!B19*100</f>
        <v>0</v>
      </c>
      <c r="F19" s="50">
        <f>+'جدول 2'!E19/'جدول 2'!B19*100</f>
        <v>0</v>
      </c>
      <c r="G19" s="50">
        <f>+'جدول 2'!F19/'جدول 2'!B19*100</f>
        <v>72.4175246168531</v>
      </c>
      <c r="H19" s="50">
        <f>+'جدول 2'!G19/'جدول 2'!B19*100</f>
        <v>0</v>
      </c>
      <c r="I19" s="50">
        <f>+'جدول 2'!H19/'جدول 2'!B19*100</f>
        <v>0</v>
      </c>
      <c r="J19" s="50">
        <f>+'جدول 2'!I19/'جدول 2'!B19*100</f>
        <v>27.401664694528215</v>
      </c>
      <c r="K19" s="50">
        <f>+'جدول 2'!J19/'جدول 2'!B19*100</f>
        <v>0.1185280483075989</v>
      </c>
      <c r="L19" s="50">
        <f>+'جدول 2'!K19/'جدول 2'!B19*100</f>
        <v>0</v>
      </c>
      <c r="M19" s="50">
        <f>+'جدول 2'!L19/'جدول 2'!B19*100</f>
        <v>0</v>
      </c>
      <c r="N19" s="50">
        <f>+'جدول 2'!M19/'جدول 2'!B19*100</f>
        <v>0</v>
      </c>
      <c r="O19" s="50">
        <f>+'جدول 2'!N19/'جدول 2'!B19*100</f>
        <v>0</v>
      </c>
      <c r="P19" s="50">
        <f>+'جدول 2'!O19/'جدول 2'!B19*100</f>
        <v>0</v>
      </c>
      <c r="Q19" s="50">
        <f>+'جدول 2'!P19/'جدول 2'!B19*100</f>
        <v>0</v>
      </c>
      <c r="R19" s="50">
        <f>+'جدول 2'!Q19/'جدول 2'!B19*100</f>
        <v>0.06228264031109281</v>
      </c>
      <c r="S19" s="50">
        <f>+'جدول 2'!R19/'جدول 2'!B19*100</f>
        <v>0</v>
      </c>
      <c r="T19" s="52">
        <f>+'جدول 2'!S19/'جدول 2'!B19*100</f>
        <v>0</v>
      </c>
      <c r="U19" s="4" t="s">
        <v>90</v>
      </c>
      <c r="V19" s="97" t="s">
        <v>102</v>
      </c>
    </row>
    <row r="20" spans="3:22" ht="34.5" thickBot="1">
      <c r="C20" s="53">
        <f t="shared" si="0"/>
        <v>99.99999999999999</v>
      </c>
      <c r="D20" s="54">
        <f>+'جدول 2'!C20/'جدول 2'!B20*100</f>
        <v>0.005781124913779176</v>
      </c>
      <c r="E20" s="54">
        <f>+'جدول 2'!D20/'جدول 2'!B20*100</f>
        <v>4.2914769280821075</v>
      </c>
      <c r="F20" s="54">
        <f>+'جدول 2'!E20/'جدول 2'!B20*100</f>
        <v>0.006785076484597802</v>
      </c>
      <c r="G20" s="54">
        <f>+'جدول 2'!F20/'جدول 2'!B20*100</f>
        <v>0.7750738069021037</v>
      </c>
      <c r="H20" s="54">
        <f>+'جدول 2'!G20/'جدول 2'!B20*100</f>
        <v>0.11451851911956092</v>
      </c>
      <c r="I20" s="54">
        <f>+'جدول 2'!H20/'جدول 2'!B20*100</f>
        <v>54.016072034355986</v>
      </c>
      <c r="J20" s="54">
        <f>+'جدول 2'!I20/'جدول 2'!B20*100</f>
        <v>1.3755066254068762</v>
      </c>
      <c r="K20" s="54">
        <f>+'جدول 2'!J20/'جدول 2'!B20*100</f>
        <v>1.9232843273105842</v>
      </c>
      <c r="L20" s="54">
        <f>+'جدول 2'!K20/'جدول 2'!B20*100</f>
        <v>8.662682866326694</v>
      </c>
      <c r="M20" s="54">
        <f>+'جدول 2'!L20/'جدول 2'!B20*100</f>
        <v>5.769198043809933</v>
      </c>
      <c r="N20" s="54">
        <f>+'جدول 2'!M20/'جدول 2'!B20*100</f>
        <v>0.11009527209151218</v>
      </c>
      <c r="O20" s="54">
        <f>+'جدول 2'!N20/'جدول 2'!B20*100</f>
        <v>0.07615651743863566</v>
      </c>
      <c r="P20" s="54">
        <f>+'جدول 2'!O20/'جدول 2'!B20*100</f>
        <v>0.8761207757600044</v>
      </c>
      <c r="Q20" s="54">
        <f>+'جدول 2'!P20/'جدول 2'!B20*100</f>
        <v>5.211402207389447</v>
      </c>
      <c r="R20" s="54">
        <f>+'جدول 2'!Q20/'جدول 2'!B20*100</f>
        <v>1.506217667132337</v>
      </c>
      <c r="S20" s="54">
        <f>+'جدول 2'!R20/'جدول 2'!B20*100</f>
        <v>14.896635827212965</v>
      </c>
      <c r="T20" s="56">
        <f>+'جدول 2'!S20/'جدول 2'!B20*100</f>
        <v>0.38299238026287674</v>
      </c>
      <c r="U20" s="11"/>
      <c r="V20" s="100" t="s">
        <v>91</v>
      </c>
    </row>
  </sheetData>
  <sheetProtection/>
  <mergeCells count="18">
    <mergeCell ref="C6:C9"/>
    <mergeCell ref="D6:D9"/>
    <mergeCell ref="E6:K6"/>
    <mergeCell ref="L6:T6"/>
    <mergeCell ref="L8:L9"/>
    <mergeCell ref="M8:M9"/>
    <mergeCell ref="N8:N9"/>
    <mergeCell ref="O8:T8"/>
    <mergeCell ref="U6:V9"/>
    <mergeCell ref="E7:G7"/>
    <mergeCell ref="H7:H9"/>
    <mergeCell ref="I7:I9"/>
    <mergeCell ref="J7:K8"/>
    <mergeCell ref="L7:M7"/>
    <mergeCell ref="N7:T7"/>
    <mergeCell ref="E8:E9"/>
    <mergeCell ref="F8:F9"/>
    <mergeCell ref="G8:G9"/>
  </mergeCells>
  <printOptions/>
  <pageMargins left="0.75" right="0.75" top="1" bottom="1" header="0.5" footer="0.5"/>
  <pageSetup horizontalDpi="600" verticalDpi="600" orientation="portrait" paperSize="9" r:id="rId2"/>
  <headerFooter alignWithMargins="0">
    <oddFooter>&amp;L&amp;"Arial,Bold"&amp;18 110</oddFooter>
  </headerFooter>
  <drawing r:id="rId1"/>
</worksheet>
</file>

<file path=xl/worksheets/sheet7.xml><?xml version="1.0" encoding="utf-8"?>
<worksheet xmlns="http://schemas.openxmlformats.org/spreadsheetml/2006/main" xmlns:r="http://schemas.openxmlformats.org/officeDocument/2006/relationships">
  <dimension ref="B4:M27"/>
  <sheetViews>
    <sheetView zoomScalePageLayoutView="0" workbookViewId="0" topLeftCell="A1">
      <selection activeCell="C12" sqref="C12"/>
    </sheetView>
  </sheetViews>
  <sheetFormatPr defaultColWidth="9.140625" defaultRowHeight="12.75"/>
  <cols>
    <col min="2" max="2" width="17.00390625" style="0" customWidth="1"/>
    <col min="3" max="3" width="16.421875" style="0" customWidth="1"/>
    <col min="4" max="5" width="15.28125" style="0" customWidth="1"/>
    <col min="6" max="6" width="13.7109375" style="0" customWidth="1"/>
    <col min="7" max="7" width="14.57421875" style="0" customWidth="1"/>
    <col min="8" max="8" width="15.57421875" style="0" customWidth="1"/>
    <col min="9" max="9" width="17.7109375" style="0" customWidth="1"/>
    <col min="10" max="10" width="17.28125" style="0" customWidth="1"/>
    <col min="11" max="11" width="17.7109375" style="0" customWidth="1"/>
    <col min="12" max="12" width="11.28125" style="0" customWidth="1"/>
    <col min="13" max="13" width="59.00390625" style="0" customWidth="1"/>
    <col min="14" max="14" width="48.00390625" style="0" customWidth="1"/>
  </cols>
  <sheetData>
    <row r="4" spans="2:13" ht="27.75">
      <c r="B4" s="114" t="s">
        <v>0</v>
      </c>
      <c r="C4" s="12"/>
      <c r="D4" s="12"/>
      <c r="E4" s="12"/>
      <c r="F4" s="12"/>
      <c r="G4" s="12"/>
      <c r="H4" s="12"/>
      <c r="I4" s="12"/>
      <c r="J4" s="12"/>
      <c r="K4" s="12"/>
      <c r="L4" s="12"/>
      <c r="M4" s="111" t="s">
        <v>156</v>
      </c>
    </row>
    <row r="5" spans="2:13" ht="28.5" thickBot="1">
      <c r="B5" s="115">
        <v>1390</v>
      </c>
      <c r="C5" s="23"/>
      <c r="D5" s="23"/>
      <c r="E5" s="23"/>
      <c r="F5" s="23"/>
      <c r="G5" s="23"/>
      <c r="H5" s="23"/>
      <c r="I5" s="23"/>
      <c r="J5" s="23"/>
      <c r="K5" s="23"/>
      <c r="L5" s="23"/>
      <c r="M5" s="23"/>
    </row>
    <row r="6" spans="2:13" ht="12.75" customHeight="1">
      <c r="B6" s="174" t="s">
        <v>92</v>
      </c>
      <c r="C6" s="172" t="s">
        <v>102</v>
      </c>
      <c r="D6" s="172" t="s">
        <v>93</v>
      </c>
      <c r="E6" s="172" t="s">
        <v>94</v>
      </c>
      <c r="F6" s="172" t="s">
        <v>95</v>
      </c>
      <c r="G6" s="172" t="s">
        <v>96</v>
      </c>
      <c r="H6" s="172" t="s">
        <v>97</v>
      </c>
      <c r="I6" s="172" t="s">
        <v>98</v>
      </c>
      <c r="J6" s="172" t="s">
        <v>99</v>
      </c>
      <c r="K6" s="167" t="s">
        <v>100</v>
      </c>
      <c r="L6" s="162" t="s">
        <v>153</v>
      </c>
      <c r="M6" s="169"/>
    </row>
    <row r="7" spans="2:13" ht="105.75" customHeight="1">
      <c r="B7" s="175"/>
      <c r="C7" s="173"/>
      <c r="D7" s="173"/>
      <c r="E7" s="173"/>
      <c r="F7" s="173"/>
      <c r="G7" s="173"/>
      <c r="H7" s="173"/>
      <c r="I7" s="173"/>
      <c r="J7" s="173"/>
      <c r="K7" s="168"/>
      <c r="L7" s="170"/>
      <c r="M7" s="171"/>
    </row>
    <row r="8" spans="2:13" ht="22.5" customHeight="1" thickBot="1">
      <c r="B8" s="176"/>
      <c r="C8" s="36" t="s">
        <v>90</v>
      </c>
      <c r="D8" s="36" t="s">
        <v>88</v>
      </c>
      <c r="E8" s="36" t="s">
        <v>86</v>
      </c>
      <c r="F8" s="36" t="s">
        <v>84</v>
      </c>
      <c r="G8" s="36" t="s">
        <v>82</v>
      </c>
      <c r="H8" s="36" t="s">
        <v>80</v>
      </c>
      <c r="I8" s="36" t="s">
        <v>78</v>
      </c>
      <c r="J8" s="36" t="s">
        <v>76</v>
      </c>
      <c r="K8" s="37" t="s">
        <v>74</v>
      </c>
      <c r="L8" s="14" t="s">
        <v>101</v>
      </c>
      <c r="M8" s="88" t="s">
        <v>36</v>
      </c>
    </row>
    <row r="9" spans="2:13" ht="31.5" customHeight="1" thickBot="1">
      <c r="B9" s="45">
        <f>SUM(C9:K9)</f>
        <v>280540248.06826544</v>
      </c>
      <c r="C9" s="47">
        <v>0</v>
      </c>
      <c r="D9" s="47">
        <v>0</v>
      </c>
      <c r="E9" s="47">
        <v>0</v>
      </c>
      <c r="F9" s="47">
        <v>9673.467416</v>
      </c>
      <c r="G9" s="47">
        <v>0</v>
      </c>
      <c r="H9" s="47">
        <v>1864516.0457219859</v>
      </c>
      <c r="I9" s="47">
        <v>98080293.52419364</v>
      </c>
      <c r="J9" s="47">
        <v>0</v>
      </c>
      <c r="K9" s="47">
        <v>180585765.0309338</v>
      </c>
      <c r="L9" s="38" t="s">
        <v>37</v>
      </c>
      <c r="M9" s="96" t="s">
        <v>38</v>
      </c>
    </row>
    <row r="10" spans="2:13" ht="34.5" thickBot="1">
      <c r="B10" s="49">
        <f aca="true" t="shared" si="0" ref="B10:B27">SUM(C10:K10)</f>
        <v>5733856.60551163</v>
      </c>
      <c r="C10" s="47">
        <v>0</v>
      </c>
      <c r="D10" s="47">
        <v>0</v>
      </c>
      <c r="E10" s="47">
        <v>1881620.4656592975</v>
      </c>
      <c r="F10" s="47">
        <v>0</v>
      </c>
      <c r="G10" s="47">
        <v>0</v>
      </c>
      <c r="H10" s="47">
        <v>0</v>
      </c>
      <c r="I10" s="47">
        <v>2821192.4235341093</v>
      </c>
      <c r="J10" s="47">
        <v>15004.210522573783</v>
      </c>
      <c r="K10" s="47">
        <v>1016039.5057956497</v>
      </c>
      <c r="L10" s="39" t="s">
        <v>39</v>
      </c>
      <c r="M10" s="97" t="s">
        <v>40</v>
      </c>
    </row>
    <row r="11" spans="2:13" ht="34.5" thickBot="1">
      <c r="B11" s="49">
        <f t="shared" si="0"/>
        <v>1556407.7567638922</v>
      </c>
      <c r="C11" s="47">
        <v>0</v>
      </c>
      <c r="D11" s="47">
        <v>0</v>
      </c>
      <c r="E11" s="47">
        <v>243310.86695356685</v>
      </c>
      <c r="F11" s="47">
        <v>0</v>
      </c>
      <c r="G11" s="47">
        <v>0</v>
      </c>
      <c r="H11" s="47">
        <v>0</v>
      </c>
      <c r="I11" s="47">
        <v>196554.57496991078</v>
      </c>
      <c r="J11" s="47">
        <v>1116542.3148404146</v>
      </c>
      <c r="K11" s="47">
        <v>0</v>
      </c>
      <c r="L11" s="39" t="s">
        <v>41</v>
      </c>
      <c r="M11" s="97" t="s">
        <v>42</v>
      </c>
    </row>
    <row r="12" spans="2:13" ht="34.5" thickBot="1">
      <c r="B12" s="49">
        <f t="shared" si="0"/>
        <v>33802741.17168864</v>
      </c>
      <c r="C12" s="47">
        <v>0</v>
      </c>
      <c r="D12" s="47">
        <v>0</v>
      </c>
      <c r="E12" s="47">
        <v>0</v>
      </c>
      <c r="F12" s="47">
        <v>0</v>
      </c>
      <c r="G12" s="47">
        <v>0</v>
      </c>
      <c r="H12" s="47">
        <v>0</v>
      </c>
      <c r="I12" s="47">
        <v>26394340.67355726</v>
      </c>
      <c r="J12" s="47">
        <v>0</v>
      </c>
      <c r="K12" s="47">
        <v>7408400.498131378</v>
      </c>
      <c r="L12" s="39" t="s">
        <v>43</v>
      </c>
      <c r="M12" s="97" t="s">
        <v>44</v>
      </c>
    </row>
    <row r="13" spans="2:13" ht="38.25" customHeight="1" thickBot="1">
      <c r="B13" s="49">
        <f t="shared" si="0"/>
        <v>68717979.93899834</v>
      </c>
      <c r="C13" s="47">
        <v>0</v>
      </c>
      <c r="D13" s="47">
        <v>0</v>
      </c>
      <c r="E13" s="47">
        <v>4402.5</v>
      </c>
      <c r="F13" s="47">
        <v>1019747.2395230001</v>
      </c>
      <c r="G13" s="47">
        <v>0</v>
      </c>
      <c r="H13" s="47">
        <v>60916274.89919715</v>
      </c>
      <c r="I13" s="47">
        <v>5985864.535343197</v>
      </c>
      <c r="J13" s="47">
        <v>0</v>
      </c>
      <c r="K13" s="47">
        <v>791690.764935</v>
      </c>
      <c r="L13" s="39" t="s">
        <v>45</v>
      </c>
      <c r="M13" s="97" t="s">
        <v>46</v>
      </c>
    </row>
    <row r="14" spans="2:13" ht="34.5" thickBot="1">
      <c r="B14" s="49">
        <f t="shared" si="0"/>
        <v>21770120.281412758</v>
      </c>
      <c r="C14" s="47">
        <v>0</v>
      </c>
      <c r="D14" s="47">
        <v>172636.82159654</v>
      </c>
      <c r="E14" s="47">
        <v>19428407.116683748</v>
      </c>
      <c r="F14" s="47">
        <v>65958.85452981414</v>
      </c>
      <c r="G14" s="47">
        <v>9511.49621142</v>
      </c>
      <c r="H14" s="47">
        <v>0</v>
      </c>
      <c r="I14" s="47">
        <v>2093605.9923912364</v>
      </c>
      <c r="J14" s="47">
        <v>0</v>
      </c>
      <c r="K14" s="47">
        <v>0</v>
      </c>
      <c r="L14" s="39" t="s">
        <v>47</v>
      </c>
      <c r="M14" s="97" t="s">
        <v>48</v>
      </c>
    </row>
    <row r="15" spans="2:13" ht="34.5" thickBot="1">
      <c r="B15" s="49">
        <f t="shared" si="0"/>
        <v>3545277.241489328</v>
      </c>
      <c r="C15" s="47">
        <v>0</v>
      </c>
      <c r="D15" s="47">
        <v>0</v>
      </c>
      <c r="E15" s="47">
        <v>0</v>
      </c>
      <c r="F15" s="47">
        <v>3513920.7228061208</v>
      </c>
      <c r="G15" s="47">
        <v>26590.856575</v>
      </c>
      <c r="H15" s="47">
        <v>0</v>
      </c>
      <c r="I15" s="47">
        <v>1036</v>
      </c>
      <c r="J15" s="47">
        <v>0</v>
      </c>
      <c r="K15" s="47">
        <v>3729.6621082069423</v>
      </c>
      <c r="L15" s="39" t="s">
        <v>49</v>
      </c>
      <c r="M15" s="97" t="s">
        <v>50</v>
      </c>
    </row>
    <row r="16" spans="2:13" ht="33.75">
      <c r="B16" s="49">
        <f t="shared" si="0"/>
        <v>4843158.408656818</v>
      </c>
      <c r="C16" s="47">
        <v>4843158.408656818</v>
      </c>
      <c r="D16" s="47">
        <v>0</v>
      </c>
      <c r="E16" s="47">
        <v>0</v>
      </c>
      <c r="F16" s="47">
        <v>0</v>
      </c>
      <c r="G16" s="47">
        <v>0</v>
      </c>
      <c r="H16" s="47">
        <v>0</v>
      </c>
      <c r="I16" s="47">
        <v>0</v>
      </c>
      <c r="J16" s="47">
        <v>0</v>
      </c>
      <c r="K16" s="47">
        <v>0</v>
      </c>
      <c r="L16" s="4" t="s">
        <v>51</v>
      </c>
      <c r="M16" s="97" t="s">
        <v>73</v>
      </c>
    </row>
    <row r="17" spans="2:13" ht="32.25" customHeight="1" thickBot="1">
      <c r="B17" s="49">
        <f t="shared" si="0"/>
        <v>420509789.47278684</v>
      </c>
      <c r="C17" s="51">
        <f aca="true" t="shared" si="1" ref="C17:K17">SUM(C9:C16)</f>
        <v>4843158.408656818</v>
      </c>
      <c r="D17" s="51">
        <f t="shared" si="1"/>
        <v>172636.82159654</v>
      </c>
      <c r="E17" s="51">
        <f t="shared" si="1"/>
        <v>21557740.949296612</v>
      </c>
      <c r="F17" s="51">
        <f t="shared" si="1"/>
        <v>4609300.284274935</v>
      </c>
      <c r="G17" s="51">
        <f t="shared" si="1"/>
        <v>36102.35278642</v>
      </c>
      <c r="H17" s="51">
        <f t="shared" si="1"/>
        <v>62780790.94491913</v>
      </c>
      <c r="I17" s="51">
        <f t="shared" si="1"/>
        <v>135572887.72398937</v>
      </c>
      <c r="J17" s="51">
        <f t="shared" si="1"/>
        <v>1131546.5253629882</v>
      </c>
      <c r="K17" s="68">
        <f t="shared" si="1"/>
        <v>189805625.46190402</v>
      </c>
      <c r="L17" s="40" t="s">
        <v>52</v>
      </c>
      <c r="M17" s="98" t="s">
        <v>53</v>
      </c>
    </row>
    <row r="18" spans="2:13" ht="33.75">
      <c r="B18" s="49">
        <f t="shared" si="0"/>
        <v>11199645.782210916</v>
      </c>
      <c r="C18" s="47">
        <v>3018.326825</v>
      </c>
      <c r="D18" s="47">
        <v>237199</v>
      </c>
      <c r="E18" s="47">
        <v>0</v>
      </c>
      <c r="F18" s="47">
        <v>69218.375722</v>
      </c>
      <c r="G18" s="47">
        <v>14848.54</v>
      </c>
      <c r="H18" s="47">
        <v>1057.672669182208</v>
      </c>
      <c r="I18" s="47">
        <v>4136079.1110147065</v>
      </c>
      <c r="J18" s="47">
        <v>15860.02328536477</v>
      </c>
      <c r="K18" s="47">
        <v>6722364.732694662</v>
      </c>
      <c r="L18" s="4" t="s">
        <v>54</v>
      </c>
      <c r="M18" s="97" t="s">
        <v>55</v>
      </c>
    </row>
    <row r="19" spans="2:13" ht="34.5" thickBot="1">
      <c r="B19" s="49">
        <f t="shared" si="0"/>
        <v>431709435.25499773</v>
      </c>
      <c r="C19" s="51">
        <f aca="true" t="shared" si="2" ref="C19:K19">+C18+C17</f>
        <v>4846176.735481818</v>
      </c>
      <c r="D19" s="51">
        <f t="shared" si="2"/>
        <v>409835.82159654</v>
      </c>
      <c r="E19" s="51">
        <f t="shared" si="2"/>
        <v>21557740.949296612</v>
      </c>
      <c r="F19" s="51">
        <f t="shared" si="2"/>
        <v>4678518.659996935</v>
      </c>
      <c r="G19" s="51">
        <f t="shared" si="2"/>
        <v>50950.89278642</v>
      </c>
      <c r="H19" s="51">
        <f t="shared" si="2"/>
        <v>62781848.61758831</v>
      </c>
      <c r="I19" s="51">
        <f t="shared" si="2"/>
        <v>139708966.83500406</v>
      </c>
      <c r="J19" s="51">
        <f t="shared" si="2"/>
        <v>1147406.548648353</v>
      </c>
      <c r="K19" s="68">
        <f t="shared" si="2"/>
        <v>196527990.19459867</v>
      </c>
      <c r="L19" s="32" t="s">
        <v>56</v>
      </c>
      <c r="M19" s="98" t="s">
        <v>57</v>
      </c>
    </row>
    <row r="20" spans="2:13" ht="33" customHeight="1" thickBot="1">
      <c r="B20" s="49">
        <f t="shared" si="0"/>
        <v>13937069.304654878</v>
      </c>
      <c r="C20" s="47">
        <v>0</v>
      </c>
      <c r="D20" s="47">
        <v>13935281.304654878</v>
      </c>
      <c r="E20" s="47">
        <v>0</v>
      </c>
      <c r="F20" s="47">
        <v>149</v>
      </c>
      <c r="G20" s="47">
        <v>0</v>
      </c>
      <c r="H20" s="47">
        <v>0</v>
      </c>
      <c r="I20" s="47">
        <v>0</v>
      </c>
      <c r="J20" s="47">
        <v>0</v>
      </c>
      <c r="K20" s="47">
        <v>1639</v>
      </c>
      <c r="L20" s="4" t="s">
        <v>58</v>
      </c>
      <c r="M20" s="97" t="s">
        <v>146</v>
      </c>
    </row>
    <row r="21" spans="2:13" ht="34.5" thickBot="1">
      <c r="B21" s="49">
        <f t="shared" si="0"/>
        <v>1648073.065609399</v>
      </c>
      <c r="C21" s="47">
        <v>0</v>
      </c>
      <c r="D21" s="47">
        <v>1647953.065609399</v>
      </c>
      <c r="E21" s="47">
        <v>0</v>
      </c>
      <c r="F21" s="47">
        <v>0</v>
      </c>
      <c r="G21" s="47">
        <v>0</v>
      </c>
      <c r="H21" s="47">
        <v>0</v>
      </c>
      <c r="I21" s="47">
        <v>120</v>
      </c>
      <c r="J21" s="47">
        <v>0</v>
      </c>
      <c r="K21" s="47">
        <v>0</v>
      </c>
      <c r="L21" s="4" t="s">
        <v>59</v>
      </c>
      <c r="M21" s="97" t="s">
        <v>60</v>
      </c>
    </row>
    <row r="22" spans="2:13" ht="34.5" thickBot="1">
      <c r="B22" s="49">
        <f t="shared" si="0"/>
        <v>1837777.0545322492</v>
      </c>
      <c r="C22" s="47">
        <v>0</v>
      </c>
      <c r="D22" s="47">
        <v>143782.623368</v>
      </c>
      <c r="E22" s="47">
        <v>34377.59463833639</v>
      </c>
      <c r="F22" s="47">
        <v>1659106.7605259127</v>
      </c>
      <c r="G22" s="47">
        <v>7.864</v>
      </c>
      <c r="H22" s="47">
        <v>0</v>
      </c>
      <c r="I22" s="47">
        <v>502.212</v>
      </c>
      <c r="J22" s="47">
        <v>0</v>
      </c>
      <c r="K22" s="47">
        <v>0</v>
      </c>
      <c r="L22" s="4" t="s">
        <v>61</v>
      </c>
      <c r="M22" s="97" t="s">
        <v>62</v>
      </c>
    </row>
    <row r="23" spans="2:13" ht="29.25" customHeight="1" thickBot="1">
      <c r="B23" s="49">
        <f t="shared" si="0"/>
        <v>2515526.2235090863</v>
      </c>
      <c r="C23" s="47">
        <v>0</v>
      </c>
      <c r="D23" s="47">
        <v>260002.8565849115</v>
      </c>
      <c r="E23" s="47">
        <v>0</v>
      </c>
      <c r="F23" s="47">
        <v>0</v>
      </c>
      <c r="G23" s="47">
        <v>11761.58515</v>
      </c>
      <c r="H23" s="47">
        <v>0</v>
      </c>
      <c r="I23" s="47">
        <v>2180310.391192175</v>
      </c>
      <c r="J23" s="47">
        <v>0</v>
      </c>
      <c r="K23" s="47">
        <v>63451.39058200001</v>
      </c>
      <c r="L23" s="4" t="s">
        <v>63</v>
      </c>
      <c r="M23" s="97" t="s">
        <v>64</v>
      </c>
    </row>
    <row r="24" spans="2:13" ht="34.5" thickBot="1">
      <c r="B24" s="49">
        <f t="shared" si="0"/>
        <v>647620.9870055371</v>
      </c>
      <c r="C24" s="47">
        <v>0</v>
      </c>
      <c r="D24" s="47">
        <v>514366.815753129</v>
      </c>
      <c r="E24" s="47">
        <v>42654.17125240809</v>
      </c>
      <c r="F24" s="47">
        <v>89600</v>
      </c>
      <c r="G24" s="47">
        <v>0</v>
      </c>
      <c r="H24" s="47">
        <v>0</v>
      </c>
      <c r="I24" s="47">
        <v>0</v>
      </c>
      <c r="J24" s="47">
        <v>1000</v>
      </c>
      <c r="K24" s="47">
        <v>0</v>
      </c>
      <c r="L24" s="4" t="s">
        <v>65</v>
      </c>
      <c r="M24" s="97" t="s">
        <v>66</v>
      </c>
    </row>
    <row r="25" spans="2:13" ht="34.5" thickBot="1">
      <c r="B25" s="49">
        <f t="shared" si="0"/>
        <v>493165.06508657</v>
      </c>
      <c r="C25" s="47">
        <v>0</v>
      </c>
      <c r="D25" s="47">
        <v>389874.7879939089</v>
      </c>
      <c r="E25" s="47">
        <v>0</v>
      </c>
      <c r="F25" s="47">
        <v>103290.27709266105</v>
      </c>
      <c r="G25" s="47">
        <v>0</v>
      </c>
      <c r="H25" s="47">
        <v>0</v>
      </c>
      <c r="I25" s="47">
        <v>0</v>
      </c>
      <c r="J25" s="47">
        <v>0</v>
      </c>
      <c r="K25" s="47">
        <v>0</v>
      </c>
      <c r="L25" s="4" t="s">
        <v>67</v>
      </c>
      <c r="M25" s="97" t="s">
        <v>68</v>
      </c>
    </row>
    <row r="26" spans="2:13" ht="34.5" thickBot="1">
      <c r="B26" s="49">
        <f t="shared" si="0"/>
        <v>4499.210394</v>
      </c>
      <c r="C26" s="47">
        <v>0</v>
      </c>
      <c r="D26" s="47">
        <v>0</v>
      </c>
      <c r="E26" s="47">
        <v>0</v>
      </c>
      <c r="F26" s="47">
        <v>0</v>
      </c>
      <c r="G26" s="47">
        <v>4499.210394</v>
      </c>
      <c r="H26" s="47">
        <v>0</v>
      </c>
      <c r="I26" s="47">
        <v>0</v>
      </c>
      <c r="J26" s="47">
        <v>0</v>
      </c>
      <c r="K26" s="47">
        <v>0</v>
      </c>
      <c r="L26" s="33" t="s">
        <v>69</v>
      </c>
      <c r="M26" s="99" t="s">
        <v>70</v>
      </c>
    </row>
    <row r="27" spans="2:13" ht="34.5" thickBot="1">
      <c r="B27" s="53">
        <f t="shared" si="0"/>
        <v>452793166.1657895</v>
      </c>
      <c r="C27" s="55">
        <f aca="true" t="shared" si="3" ref="C27:K27">SUM(C19:C26)</f>
        <v>4846176.735481818</v>
      </c>
      <c r="D27" s="55">
        <f t="shared" si="3"/>
        <v>17301097.275560766</v>
      </c>
      <c r="E27" s="55">
        <f t="shared" si="3"/>
        <v>21634772.715187356</v>
      </c>
      <c r="F27" s="55">
        <f t="shared" si="3"/>
        <v>6530664.697615509</v>
      </c>
      <c r="G27" s="55">
        <f t="shared" si="3"/>
        <v>67219.55233042</v>
      </c>
      <c r="H27" s="55">
        <f t="shared" si="3"/>
        <v>62781848.61758831</v>
      </c>
      <c r="I27" s="55">
        <f t="shared" si="3"/>
        <v>141889899.43819624</v>
      </c>
      <c r="J27" s="55">
        <f t="shared" si="3"/>
        <v>1148406.548648353</v>
      </c>
      <c r="K27" s="69">
        <f t="shared" si="3"/>
        <v>196593080.58518067</v>
      </c>
      <c r="L27" s="34" t="s">
        <v>71</v>
      </c>
      <c r="M27" s="100" t="s">
        <v>72</v>
      </c>
    </row>
  </sheetData>
  <sheetProtection/>
  <mergeCells count="11">
    <mergeCell ref="B6:B8"/>
    <mergeCell ref="C6:C7"/>
    <mergeCell ref="D6:D7"/>
    <mergeCell ref="E6:E7"/>
    <mergeCell ref="J6:J7"/>
    <mergeCell ref="K6:K7"/>
    <mergeCell ref="L6:M7"/>
    <mergeCell ref="F6:F7"/>
    <mergeCell ref="G6:G7"/>
    <mergeCell ref="H6:H7"/>
    <mergeCell ref="I6:I7"/>
  </mergeCells>
  <printOptions/>
  <pageMargins left="0.23" right="0.26" top="1" bottom="1" header="0.5" footer="0.5"/>
  <pageSetup horizontalDpi="600" verticalDpi="600" orientation="landscape" paperSize="9" scale="55" r:id="rId2"/>
  <headerFooter alignWithMargins="0">
    <oddFooter>&amp;L&amp;"Arial,Bold"&amp;18 111</oddFooter>
  </headerFooter>
  <drawing r:id="rId1"/>
</worksheet>
</file>

<file path=xl/worksheets/sheet8.xml><?xml version="1.0" encoding="utf-8"?>
<worksheet xmlns="http://schemas.openxmlformats.org/spreadsheetml/2006/main" xmlns:r="http://schemas.openxmlformats.org/officeDocument/2006/relationships">
  <dimension ref="C4:N35"/>
  <sheetViews>
    <sheetView zoomScalePageLayoutView="0" workbookViewId="0" topLeftCell="M1">
      <selection activeCell="N4" sqref="N4"/>
    </sheetView>
  </sheetViews>
  <sheetFormatPr defaultColWidth="9.140625" defaultRowHeight="12.75"/>
  <cols>
    <col min="3" max="10" width="15.7109375" style="0" customWidth="1"/>
    <col min="11" max="11" width="17.140625" style="0" customWidth="1"/>
    <col min="12" max="12" width="15.7109375" style="0" customWidth="1"/>
    <col min="13" max="13" width="12.28125" style="0" customWidth="1"/>
    <col min="14" max="14" width="58.421875" style="0" customWidth="1"/>
  </cols>
  <sheetData>
    <row r="4" spans="3:14" ht="27.75">
      <c r="C4" s="114" t="s">
        <v>150</v>
      </c>
      <c r="D4" s="12"/>
      <c r="E4" s="12"/>
      <c r="F4" s="12"/>
      <c r="G4" s="12"/>
      <c r="H4" s="12"/>
      <c r="I4" s="12"/>
      <c r="J4" s="12"/>
      <c r="K4" s="12"/>
      <c r="L4" s="12"/>
      <c r="M4" s="12"/>
      <c r="N4" s="113" t="s">
        <v>161</v>
      </c>
    </row>
    <row r="5" spans="4:14" ht="25.5" thickBot="1">
      <c r="D5" s="12"/>
      <c r="E5" s="12"/>
      <c r="F5" s="12"/>
      <c r="G5" s="12"/>
      <c r="H5" s="12"/>
      <c r="I5" s="12"/>
      <c r="J5" s="12"/>
      <c r="K5" s="12"/>
      <c r="L5" s="12"/>
      <c r="M5" s="12"/>
      <c r="N5" s="12"/>
    </row>
    <row r="6" spans="3:14" ht="12.75" customHeight="1">
      <c r="C6" s="174" t="s">
        <v>92</v>
      </c>
      <c r="D6" s="172" t="s">
        <v>102</v>
      </c>
      <c r="E6" s="172" t="s">
        <v>93</v>
      </c>
      <c r="F6" s="172" t="s">
        <v>94</v>
      </c>
      <c r="G6" s="172" t="s">
        <v>95</v>
      </c>
      <c r="H6" s="172" t="s">
        <v>96</v>
      </c>
      <c r="I6" s="172" t="s">
        <v>97</v>
      </c>
      <c r="J6" s="172" t="s">
        <v>98</v>
      </c>
      <c r="K6" s="172" t="s">
        <v>99</v>
      </c>
      <c r="L6" s="167" t="s">
        <v>100</v>
      </c>
      <c r="M6" s="162" t="s">
        <v>153</v>
      </c>
      <c r="N6" s="169"/>
    </row>
    <row r="7" spans="3:14" ht="109.5" customHeight="1">
      <c r="C7" s="175"/>
      <c r="D7" s="173"/>
      <c r="E7" s="173"/>
      <c r="F7" s="173"/>
      <c r="G7" s="173"/>
      <c r="H7" s="173"/>
      <c r="I7" s="173"/>
      <c r="J7" s="173"/>
      <c r="K7" s="173"/>
      <c r="L7" s="168"/>
      <c r="M7" s="170"/>
      <c r="N7" s="171"/>
    </row>
    <row r="8" spans="3:14" ht="27.75" customHeight="1" thickBot="1">
      <c r="C8" s="176"/>
      <c r="D8" s="36" t="s">
        <v>90</v>
      </c>
      <c r="E8" s="36" t="s">
        <v>88</v>
      </c>
      <c r="F8" s="36" t="s">
        <v>86</v>
      </c>
      <c r="G8" s="36" t="s">
        <v>84</v>
      </c>
      <c r="H8" s="36" t="s">
        <v>82</v>
      </c>
      <c r="I8" s="36" t="s">
        <v>80</v>
      </c>
      <c r="J8" s="36" t="s">
        <v>78</v>
      </c>
      <c r="K8" s="36" t="s">
        <v>76</v>
      </c>
      <c r="L8" s="37" t="s">
        <v>74</v>
      </c>
      <c r="M8" s="14" t="s">
        <v>101</v>
      </c>
      <c r="N8" s="88" t="s">
        <v>36</v>
      </c>
    </row>
    <row r="9" spans="3:14" ht="32.25" customHeight="1">
      <c r="C9" s="57">
        <f>+'جدول 3'!B9/'جدول 3'!B27*100</f>
        <v>61.95770365614266</v>
      </c>
      <c r="D9" s="58">
        <f>+'جدول 3'!C9/'جدول 3'!C27*100</f>
        <v>0</v>
      </c>
      <c r="E9" s="58">
        <f>+'جدول 3'!D9/'جدول 3'!D27*100</f>
        <v>0</v>
      </c>
      <c r="F9" s="58">
        <f>+'جدول 3'!E9/'جدول 3'!E27*100</f>
        <v>0</v>
      </c>
      <c r="G9" s="58">
        <f>+'جدول 3'!F9/'جدول 3'!F27*100</f>
        <v>0.14812378010360872</v>
      </c>
      <c r="H9" s="58">
        <f>+'جدول 3'!G9/'جدول 3'!G27*100</f>
        <v>0</v>
      </c>
      <c r="I9" s="58">
        <f>+'جدول 3'!H9/'جدول 3'!H27*100</f>
        <v>2.969832980036912</v>
      </c>
      <c r="J9" s="58">
        <f>+'جدول 3'!I9/'جدول 3'!I27*100</f>
        <v>69.12422512986205</v>
      </c>
      <c r="K9" s="58">
        <f>+'جدول 3'!J9/'جدول 3'!J27*100</f>
        <v>0</v>
      </c>
      <c r="L9" s="59">
        <f>+'جدول 3'!K9/'جدول 3'!K27*100</f>
        <v>91.85764040799434</v>
      </c>
      <c r="M9" s="38" t="s">
        <v>37</v>
      </c>
      <c r="N9" s="96" t="s">
        <v>38</v>
      </c>
    </row>
    <row r="10" spans="3:14" ht="33.75">
      <c r="C10" s="60">
        <f>+'جدول 3'!B10/'جدول 3'!B27*100</f>
        <v>1.2663301997389658</v>
      </c>
      <c r="D10" s="61">
        <f>+'جدول 3'!C10/'جدول 3'!C27*100</f>
        <v>0</v>
      </c>
      <c r="E10" s="61">
        <f>+'جدول 3'!D10/'جدول 3'!D27*100</f>
        <v>0</v>
      </c>
      <c r="F10" s="61">
        <f>+'جدول 3'!E10/'جدول 3'!E27*100</f>
        <v>8.697204682619208</v>
      </c>
      <c r="G10" s="61">
        <f>+'جدول 3'!F10/'جدول 3'!F27*100</f>
        <v>0</v>
      </c>
      <c r="H10" s="61">
        <f>+'جدول 3'!G10/'جدول 3'!G27*100</f>
        <v>0</v>
      </c>
      <c r="I10" s="61">
        <f>+'جدول 3'!H10/'جدول 3'!H27*100</f>
        <v>0</v>
      </c>
      <c r="J10" s="61">
        <f>+'جدول 3'!I10/'جدول 3'!I27*100</f>
        <v>1.9882968658829387</v>
      </c>
      <c r="K10" s="61">
        <f>+'جدول 3'!J10/'جدول 3'!J27*100</f>
        <v>1.3065242914395934</v>
      </c>
      <c r="L10" s="62">
        <f>+'جدول 3'!K10/'جدول 3'!K27*100</f>
        <v>0.5168236352832448</v>
      </c>
      <c r="M10" s="39" t="s">
        <v>39</v>
      </c>
      <c r="N10" s="97" t="s">
        <v>40</v>
      </c>
    </row>
    <row r="11" spans="3:14" ht="33.75">
      <c r="C11" s="60">
        <f>+'جدول 3'!B11/'جدول 3'!B27*100</f>
        <v>0.3437348160404912</v>
      </c>
      <c r="D11" s="61">
        <f>+'جدول 3'!C11/'جدول 3'!C27*100</f>
        <v>0</v>
      </c>
      <c r="E11" s="61">
        <f>+'جدول 3'!D11/'جدول 3'!D27*100</f>
        <v>0</v>
      </c>
      <c r="F11" s="61">
        <f>+'جدول 3'!E11/'جدول 3'!E27*100</f>
        <v>1.1246287176512164</v>
      </c>
      <c r="G11" s="61">
        <f>+'جدول 3'!F11/'جدول 3'!F27*100</f>
        <v>0</v>
      </c>
      <c r="H11" s="61">
        <f>+'جدول 3'!G11/'جدول 3'!G27*100</f>
        <v>0</v>
      </c>
      <c r="I11" s="61">
        <f>+'جدول 3'!H11/'جدول 3'!H27*100</f>
        <v>0</v>
      </c>
      <c r="J11" s="61">
        <f>+'جدول 3'!I11/'جدول 3'!I27*100</f>
        <v>0.13852612183682964</v>
      </c>
      <c r="K11" s="61">
        <f>+'جدول 3'!J11/'جدول 3'!J27*100</f>
        <v>97.22535248118866</v>
      </c>
      <c r="L11" s="62">
        <f>+'جدول 3'!K11/'جدول 3'!K27*100</f>
        <v>0</v>
      </c>
      <c r="M11" s="39" t="s">
        <v>41</v>
      </c>
      <c r="N11" s="97" t="s">
        <v>42</v>
      </c>
    </row>
    <row r="12" spans="3:14" ht="33.75">
      <c r="C12" s="60">
        <f>+'جدول 3'!B12/'جدول 3'!B27*100</f>
        <v>7.465382363856573</v>
      </c>
      <c r="D12" s="61">
        <f>+'جدول 3'!C12/'جدول 3'!C27*100</f>
        <v>0</v>
      </c>
      <c r="E12" s="61">
        <f>+'جدول 3'!D12/'جدول 3'!D27*100</f>
        <v>0</v>
      </c>
      <c r="F12" s="61">
        <f>+'جدول 3'!E12/'جدول 3'!E27*100</f>
        <v>0</v>
      </c>
      <c r="G12" s="61">
        <f>+'جدول 3'!F12/'جدول 3'!F27*100</f>
        <v>0</v>
      </c>
      <c r="H12" s="61">
        <f>+'جدول 3'!G12/'جدول 3'!G27*100</f>
        <v>0</v>
      </c>
      <c r="I12" s="61">
        <f>+'جدول 3'!H12/'جدول 3'!H27*100</f>
        <v>0</v>
      </c>
      <c r="J12" s="61">
        <f>+'جدول 3'!I12/'جدول 3'!I27*100</f>
        <v>18.60198701814852</v>
      </c>
      <c r="K12" s="61">
        <f>+'جدول 3'!J12/'جدول 3'!J27*100</f>
        <v>0</v>
      </c>
      <c r="L12" s="62">
        <f>+'جدول 3'!K12/'جدول 3'!K27*100</f>
        <v>3.7683933107307075</v>
      </c>
      <c r="M12" s="39" t="s">
        <v>43</v>
      </c>
      <c r="N12" s="97" t="s">
        <v>44</v>
      </c>
    </row>
    <row r="13" spans="3:14" ht="38.25" customHeight="1">
      <c r="C13" s="60">
        <f>+'جدول 3'!B13/'جدول 3'!B27*100</f>
        <v>15.176461367757781</v>
      </c>
      <c r="D13" s="61">
        <f>+'جدول 3'!C13/'جدول 3'!C27*100</f>
        <v>0</v>
      </c>
      <c r="E13" s="61">
        <f>+'جدول 3'!D13/'جدول 3'!D27*100</f>
        <v>0</v>
      </c>
      <c r="F13" s="61">
        <f>+'جدول 3'!E13/'جدول 3'!E27*100</f>
        <v>0.020349185350625368</v>
      </c>
      <c r="G13" s="61">
        <f>+'جدول 3'!F13/'جدول 3'!F27*100</f>
        <v>15.614754190263858</v>
      </c>
      <c r="H13" s="61">
        <f>+'جدول 3'!G13/'جدول 3'!G27*100</f>
        <v>0</v>
      </c>
      <c r="I13" s="61">
        <f>+'جدول 3'!H13/'جدول 3'!H27*100</f>
        <v>97.02848234088391</v>
      </c>
      <c r="J13" s="61">
        <f>+'جدول 3'!I13/'جدول 3'!I27*100</f>
        <v>4.21866853034912</v>
      </c>
      <c r="K13" s="61">
        <f>+'جدول 3'!J13/'جدول 3'!J27*100</f>
        <v>0</v>
      </c>
      <c r="L13" s="62">
        <f>+'جدول 3'!K13/'جدول 3'!K27*100</f>
        <v>0.402705305079124</v>
      </c>
      <c r="M13" s="39" t="s">
        <v>45</v>
      </c>
      <c r="N13" s="97" t="s">
        <v>46</v>
      </c>
    </row>
    <row r="14" spans="3:14" ht="33.75">
      <c r="C14" s="60">
        <f>+'جدول 3'!B14/'جدول 3'!B27*100</f>
        <v>4.807961318356484</v>
      </c>
      <c r="D14" s="61">
        <f>+'جدول 3'!C14/'جدول 3'!C27*100</f>
        <v>0</v>
      </c>
      <c r="E14" s="61">
        <f>+'جدول 3'!D14/'جدول 3'!D27*100</f>
        <v>0.9978374137020997</v>
      </c>
      <c r="F14" s="61">
        <f>+'جدول 3'!E14/'جدول 3'!E27*100</f>
        <v>89.8017620635563</v>
      </c>
      <c r="G14" s="61">
        <f>+'جدول 3'!F14/'جدول 3'!F27*100</f>
        <v>1.0099868479528153</v>
      </c>
      <c r="H14" s="61">
        <f>+'جدول 3'!G14/'جدول 3'!G27*100</f>
        <v>14.14989520410061</v>
      </c>
      <c r="I14" s="61">
        <f>+'جدول 3'!H14/'جدول 3'!H27*100</f>
        <v>0</v>
      </c>
      <c r="J14" s="61">
        <f>+'جدول 3'!I14/'جدول 3'!I27*100</f>
        <v>1.4755144662733093</v>
      </c>
      <c r="K14" s="61">
        <f>+'جدول 3'!J14/'جدول 3'!J27*100</f>
        <v>0</v>
      </c>
      <c r="L14" s="62">
        <f>+'جدول 3'!K14/'جدول 3'!K27*100</f>
        <v>0</v>
      </c>
      <c r="M14" s="39" t="s">
        <v>47</v>
      </c>
      <c r="N14" s="97" t="s">
        <v>48</v>
      </c>
    </row>
    <row r="15" spans="3:14" ht="33.75">
      <c r="C15" s="60">
        <f>+'جدول 3'!B15/'جدول 3'!B27*100</f>
        <v>0.7829794056987227</v>
      </c>
      <c r="D15" s="61">
        <f>+'جدول 3'!C15/'جدول 3'!C27*100</f>
        <v>0</v>
      </c>
      <c r="E15" s="61">
        <f>+'جدول 3'!D15/'جدول 3'!D27*100</f>
        <v>0</v>
      </c>
      <c r="F15" s="61">
        <f>+'جدول 3'!E15/'جدول 3'!E27*100</f>
        <v>0</v>
      </c>
      <c r="G15" s="61">
        <f>+'جدول 3'!F15/'جدول 3'!F27*100</f>
        <v>53.80647890388756</v>
      </c>
      <c r="H15" s="61">
        <f>+'جدول 3'!G15/'جدول 3'!G27*100</f>
        <v>39.55821729411665</v>
      </c>
      <c r="I15" s="61">
        <f>+'جدول 3'!H15/'جدول 3'!H27*100</f>
        <v>0</v>
      </c>
      <c r="J15" s="61">
        <f>+'جدول 3'!I15/'جدول 3'!I27*100</f>
        <v>0.0007301435860494469</v>
      </c>
      <c r="K15" s="61">
        <f>+'جدول 3'!J15/'جدول 3'!J27*100</f>
        <v>0</v>
      </c>
      <c r="L15" s="62">
        <f>+'جدول 3'!K15/'جدول 3'!K27*100</f>
        <v>0.0018971482094411452</v>
      </c>
      <c r="M15" s="39" t="s">
        <v>49</v>
      </c>
      <c r="N15" s="97" t="s">
        <v>50</v>
      </c>
    </row>
    <row r="16" spans="3:14" ht="26.25" customHeight="1">
      <c r="C16" s="60">
        <f>+'جدول 3'!B16/'جدول 3'!B27*100</f>
        <v>1.0696182651492367</v>
      </c>
      <c r="D16" s="61">
        <f>+'جدول 3'!C16/'جدول 3'!C27*100</f>
        <v>99.9377173596889</v>
      </c>
      <c r="E16" s="61">
        <f>+'جدول 3'!D16/'جدول 3'!D27*100</f>
        <v>0</v>
      </c>
      <c r="F16" s="61">
        <f>+'جدول 3'!E16/'جدول 3'!E27*100</f>
        <v>0</v>
      </c>
      <c r="G16" s="61">
        <f>+'جدول 3'!F16/'جدول 3'!F27*100</f>
        <v>0</v>
      </c>
      <c r="H16" s="61">
        <f>+'جدول 3'!G16/'جدول 3'!G27*100</f>
        <v>0</v>
      </c>
      <c r="I16" s="61">
        <f>+'جدول 3'!H16/'جدول 3'!H27*100</f>
        <v>0</v>
      </c>
      <c r="J16" s="61">
        <f>+'جدول 3'!I16/'جدول 3'!I27*100</f>
        <v>0</v>
      </c>
      <c r="K16" s="61">
        <f>+'جدول 3'!J16/'جدول 3'!J27*100</f>
        <v>0</v>
      </c>
      <c r="L16" s="62">
        <f>+'جدول 3'!K16/'جدول 3'!K27*100</f>
        <v>0</v>
      </c>
      <c r="M16" s="4" t="s">
        <v>51</v>
      </c>
      <c r="N16" s="97" t="s">
        <v>73</v>
      </c>
    </row>
    <row r="17" spans="3:14" ht="32.25" customHeight="1">
      <c r="C17" s="60">
        <f>+'جدول 3'!B17/'جدول 3'!B27*100</f>
        <v>92.87017139274091</v>
      </c>
      <c r="D17" s="61">
        <f>+'جدول 3'!C17/'جدول 3'!C27*100</f>
        <v>99.9377173596889</v>
      </c>
      <c r="E17" s="61">
        <f>+'جدول 3'!D17/'جدول 3'!D27*100</f>
        <v>0.9978374137020997</v>
      </c>
      <c r="F17" s="61">
        <f>+'جدول 3'!E17/'جدول 3'!E27*100</f>
        <v>99.64394464917736</v>
      </c>
      <c r="G17" s="61">
        <f>+'جدول 3'!F17/'جدول 3'!F27*100</f>
        <v>70.57934372220784</v>
      </c>
      <c r="H17" s="61">
        <f>+'جدول 3'!G17/'جدول 3'!G27*100</f>
        <v>53.70811249821726</v>
      </c>
      <c r="I17" s="61">
        <f>+'جدول 3'!H17/'جدول 3'!H27*100</f>
        <v>99.99831532092082</v>
      </c>
      <c r="J17" s="61">
        <f>+'جدول 3'!I17/'جدول 3'!I27*100</f>
        <v>95.54794827593884</v>
      </c>
      <c r="K17" s="61">
        <f>+'جدول 3'!J17/'جدول 3'!J27*100</f>
        <v>98.53187677262825</v>
      </c>
      <c r="L17" s="62">
        <f>+'جدول 3'!K17/'جدول 3'!K27*100</f>
        <v>96.54745980729686</v>
      </c>
      <c r="M17" s="40" t="s">
        <v>52</v>
      </c>
      <c r="N17" s="98" t="s">
        <v>53</v>
      </c>
    </row>
    <row r="18" spans="3:14" ht="36.75" customHeight="1">
      <c r="C18" s="60">
        <f>+'جدول 3'!B18/'جدول 3'!B27*100</f>
        <v>2.4734573352880913</v>
      </c>
      <c r="D18" s="61">
        <f>+'جدول 3'!C18/'جدول 3'!C27*100</f>
        <v>0.062282640311092805</v>
      </c>
      <c r="E18" s="61">
        <f>+'جدول 3'!D18/'جدول 3'!D27*100</f>
        <v>1.371005527695999</v>
      </c>
      <c r="F18" s="61">
        <f>+'جدول 3'!E18/'جدول 3'!E27*100</f>
        <v>0</v>
      </c>
      <c r="G18" s="61">
        <f>+'جدول 3'!F18/'جدول 3'!F27*100</f>
        <v>1.0598978653317352</v>
      </c>
      <c r="H18" s="61">
        <f>+'جدول 3'!G18/'جدول 3'!G27*100</f>
        <v>22.08961453211038</v>
      </c>
      <c r="I18" s="61">
        <f>+'جدول 3'!H18/'جدول 3'!H27*100</f>
        <v>0.0016846790791787889</v>
      </c>
      <c r="J18" s="61">
        <f>+'جدول 3'!I18/'جدول 3'!I27*100</f>
        <v>2.914991925000469</v>
      </c>
      <c r="K18" s="61">
        <f>+'جدول 3'!J18/'جدول 3'!J27*100</f>
        <v>1.3810460506370013</v>
      </c>
      <c r="L18" s="62">
        <f>+'جدول 3'!K18/'جدول 3'!K27*100</f>
        <v>3.4194309955797086</v>
      </c>
      <c r="M18" s="4" t="s">
        <v>54</v>
      </c>
      <c r="N18" s="97" t="s">
        <v>55</v>
      </c>
    </row>
    <row r="19" spans="3:14" ht="33.75">
      <c r="C19" s="60">
        <f>+'جدول 3'!B19/'جدول 3'!B27*100</f>
        <v>95.34362872802899</v>
      </c>
      <c r="D19" s="61">
        <f>+'جدول 3'!C19/'جدول 3'!C27*100</f>
        <v>100</v>
      </c>
      <c r="E19" s="61">
        <f>+'جدول 3'!D19/'جدول 3'!D27*100</f>
        <v>2.368842941398099</v>
      </c>
      <c r="F19" s="61">
        <f>+'جدول 3'!E19/'جدول 3'!E27*100</f>
        <v>99.64394464917736</v>
      </c>
      <c r="G19" s="61">
        <f>+'جدول 3'!F19/'جدول 3'!F27*100</f>
        <v>71.63924158753957</v>
      </c>
      <c r="H19" s="61">
        <f>+'جدول 3'!G19/'جدول 3'!G27*100</f>
        <v>75.79772703032765</v>
      </c>
      <c r="I19" s="61">
        <f>+'جدول 3'!H19/'جدول 3'!H27*100</f>
        <v>100</v>
      </c>
      <c r="J19" s="61">
        <f>+'جدول 3'!I19/'جدول 3'!I27*100</f>
        <v>98.46294020093929</v>
      </c>
      <c r="K19" s="61">
        <f>+'جدول 3'!J19/'جدول 3'!J27*100</f>
        <v>99.91292282326525</v>
      </c>
      <c r="L19" s="62">
        <f>+'جدول 3'!K19/'جدول 3'!K27*100</f>
        <v>99.96689080287656</v>
      </c>
      <c r="M19" s="32" t="s">
        <v>56</v>
      </c>
      <c r="N19" s="98" t="s">
        <v>57</v>
      </c>
    </row>
    <row r="20" spans="3:14" ht="33.75">
      <c r="C20" s="60">
        <f>+'جدول 3'!B20/'جدول 3'!B27*100</f>
        <v>3.0780211244513</v>
      </c>
      <c r="D20" s="61">
        <f>+'جدول 3'!C20/'جدول 3'!C27*100</f>
        <v>0</v>
      </c>
      <c r="E20" s="61">
        <f>+'جدول 3'!D20/'جدول 3'!D27*100</f>
        <v>80.5456502712092</v>
      </c>
      <c r="F20" s="61">
        <f>+'جدول 3'!E20/'جدول 3'!E27*100</f>
        <v>0</v>
      </c>
      <c r="G20" s="61">
        <f>+'جدول 3'!F20/'جدول 3'!F27*100</f>
        <v>0.0022815441750424457</v>
      </c>
      <c r="H20" s="61">
        <f>+'جدول 3'!G20/'جدول 3'!G27*100</f>
        <v>0</v>
      </c>
      <c r="I20" s="61">
        <f>+'جدول 3'!H20/'جدول 3'!H27*100</f>
        <v>0</v>
      </c>
      <c r="J20" s="61">
        <f>+'جدول 3'!I20/'جدول 3'!I27*100</f>
        <v>0</v>
      </c>
      <c r="K20" s="61">
        <f>+'جدول 3'!J20/'جدول 3'!J27*100</f>
        <v>0</v>
      </c>
      <c r="L20" s="62">
        <f>+'جدول 3'!K20/'جدول 3'!K27*100</f>
        <v>0.0008337017737965846</v>
      </c>
      <c r="M20" s="4" t="s">
        <v>58</v>
      </c>
      <c r="N20" s="97" t="s">
        <v>146</v>
      </c>
    </row>
    <row r="21" spans="3:14" ht="33.75">
      <c r="C21" s="60">
        <f>+'جدول 3'!B21/'جدول 3'!B27*100</f>
        <v>0.3639792268874393</v>
      </c>
      <c r="D21" s="61">
        <f>+'جدول 3'!C21/'جدول 3'!C27*100</f>
        <v>0</v>
      </c>
      <c r="E21" s="61">
        <f>+'جدول 3'!D21/'جدول 3'!D27*100</f>
        <v>9.525136119182852</v>
      </c>
      <c r="F21" s="61">
        <f>+'جدول 3'!E21/'جدول 3'!E27*100</f>
        <v>0</v>
      </c>
      <c r="G21" s="61">
        <f>+'جدول 3'!F21/'جدول 3'!F27*100</f>
        <v>0</v>
      </c>
      <c r="H21" s="61">
        <f>+'جدول 3'!G21/'جدول 3'!G27*100</f>
        <v>0</v>
      </c>
      <c r="I21" s="61">
        <f>+'جدول 3'!H21/'جدول 3'!H27*100</f>
        <v>0</v>
      </c>
      <c r="J21" s="61">
        <f>+'جدول 3'!I21/'جدول 3'!I27*100</f>
        <v>8.457261614472358E-05</v>
      </c>
      <c r="K21" s="61">
        <f>+'جدول 3'!J21/'جدول 3'!J27*100</f>
        <v>0</v>
      </c>
      <c r="L21" s="62">
        <f>+'جدول 3'!K21/'جدول 3'!K27*100</f>
        <v>0</v>
      </c>
      <c r="M21" s="4" t="s">
        <v>59</v>
      </c>
      <c r="N21" s="97" t="s">
        <v>60</v>
      </c>
    </row>
    <row r="22" spans="3:14" ht="39.75" customHeight="1">
      <c r="C22" s="60">
        <f>+'جدول 3'!B22/'جدول 3'!B27*100</f>
        <v>0.4058756164750398</v>
      </c>
      <c r="D22" s="61">
        <f>+'جدول 3'!C22/'جدول 3'!C27*100</f>
        <v>0</v>
      </c>
      <c r="E22" s="61">
        <f>+'جدول 3'!D22/'جدول 3'!D27*100</f>
        <v>0.8310607187389488</v>
      </c>
      <c r="F22" s="61">
        <f>+'جدول 3'!E22/'جدول 3'!E27*100</f>
        <v>0.15889972633825603</v>
      </c>
      <c r="G22" s="61">
        <f>+'جدول 3'!F22/'جدول 3'!F27*100</f>
        <v>25.40486822316402</v>
      </c>
      <c r="H22" s="61">
        <f>+'جدول 3'!G22/'جدول 3'!G27*100</f>
        <v>0.011698977049630202</v>
      </c>
      <c r="I22" s="61">
        <f>+'جدول 3'!H22/'جدول 3'!H27*100</f>
        <v>0</v>
      </c>
      <c r="J22" s="61">
        <f>+'جدول 3'!I22/'جدول 3'!I27*100</f>
        <v>0.00035394485582728266</v>
      </c>
      <c r="K22" s="61">
        <f>+'جدول 3'!J22/'جدول 3'!J27*100</f>
        <v>0</v>
      </c>
      <c r="L22" s="62">
        <f>+'جدول 3'!K22/'جدول 3'!K27*100</f>
        <v>0</v>
      </c>
      <c r="M22" s="4" t="s">
        <v>61</v>
      </c>
      <c r="N22" s="97" t="s">
        <v>62</v>
      </c>
    </row>
    <row r="23" spans="3:14" ht="32.25" customHeight="1">
      <c r="C23" s="60">
        <f>+'جدول 3'!B23/'جدول 3'!B27*100</f>
        <v>0.55555746232001</v>
      </c>
      <c r="D23" s="61">
        <f>+'جدول 3'!C23/'جدول 3'!C27*100</f>
        <v>0</v>
      </c>
      <c r="E23" s="61">
        <f>+'جدول 3'!D23/'جدول 3'!D27*100</f>
        <v>1.5028113676476873</v>
      </c>
      <c r="F23" s="61">
        <f>+'جدول 3'!E23/'جدول 3'!E27*100</f>
        <v>0</v>
      </c>
      <c r="G23" s="61">
        <f>+'جدول 3'!F23/'جدول 3'!F27*100</f>
        <v>0</v>
      </c>
      <c r="H23" s="61">
        <f>+'جدول 3'!G23/'جدول 3'!G27*100</f>
        <v>17.497267896378613</v>
      </c>
      <c r="I23" s="61">
        <f>+'جدول 3'!H23/'جدول 3'!H27*100</f>
        <v>0</v>
      </c>
      <c r="J23" s="61">
        <f>+'جدول 3'!I23/'جدول 3'!I27*100</f>
        <v>1.5366212815887326</v>
      </c>
      <c r="K23" s="61">
        <f>+'جدول 3'!J23/'جدول 3'!J27*100</f>
        <v>0</v>
      </c>
      <c r="L23" s="62">
        <f>+'جدول 3'!K23/'جدول 3'!K27*100</f>
        <v>0.03227549534964814</v>
      </c>
      <c r="M23" s="4" t="s">
        <v>63</v>
      </c>
      <c r="N23" s="97" t="s">
        <v>64</v>
      </c>
    </row>
    <row r="24" spans="3:14" ht="36" customHeight="1">
      <c r="C24" s="60">
        <f>+'جدول 3'!B24/'جدول 3'!B27*100</f>
        <v>0.1430279949871001</v>
      </c>
      <c r="D24" s="61">
        <f>+'جدول 3'!C24/'جدول 3'!C27*100</f>
        <v>0</v>
      </c>
      <c r="E24" s="61">
        <f>+'جدول 3'!D24/'جدول 3'!D27*100</f>
        <v>2.9730300197763455</v>
      </c>
      <c r="F24" s="61">
        <f>+'جدول 3'!E24/'جدول 3'!E27*100</f>
        <v>0.1971556244843994</v>
      </c>
      <c r="G24" s="61">
        <f>+'جدول 3'!F24/'جدول 3'!F27*100</f>
        <v>1.371988980428209</v>
      </c>
      <c r="H24" s="61">
        <f>+'جدول 3'!G24/'جدول 3'!G27*100</f>
        <v>0</v>
      </c>
      <c r="I24" s="61">
        <f>+'جدول 3'!H24/'جدول 3'!H27*100</f>
        <v>0</v>
      </c>
      <c r="J24" s="61">
        <f>+'جدول 3'!I24/'جدول 3'!I27*100</f>
        <v>0</v>
      </c>
      <c r="K24" s="61">
        <f>+'جدول 3'!J24/'جدول 3'!J27*100</f>
        <v>0.0870771767347527</v>
      </c>
      <c r="L24" s="62">
        <f>+'جدول 3'!K24/'جدول 3'!K27*100</f>
        <v>0</v>
      </c>
      <c r="M24" s="4" t="s">
        <v>65</v>
      </c>
      <c r="N24" s="97" t="s">
        <v>66</v>
      </c>
    </row>
    <row r="25" spans="3:14" ht="35.25" customHeight="1">
      <c r="C25" s="60">
        <f>+'جدول 3'!B25/'جدول 3'!B27*100</f>
        <v>0.1089161899819836</v>
      </c>
      <c r="D25" s="61">
        <f>+'جدول 3'!C25/'جدول 3'!C27*100</f>
        <v>0</v>
      </c>
      <c r="E25" s="61">
        <f>+'جدول 3'!D25/'جدول 3'!D27*100</f>
        <v>2.253468562046867</v>
      </c>
      <c r="F25" s="61">
        <f>+'جدول 3'!E25/'جدول 3'!E27*100</f>
        <v>0</v>
      </c>
      <c r="G25" s="61">
        <f>+'جدول 3'!F25/'جدول 3'!F27*100</f>
        <v>1.581619664693161</v>
      </c>
      <c r="H25" s="61">
        <f>+'جدول 3'!G25/'جدول 3'!G27*100</f>
        <v>0</v>
      </c>
      <c r="I25" s="61">
        <f>+'جدول 3'!H25/'جدول 3'!H27*100</f>
        <v>0</v>
      </c>
      <c r="J25" s="61">
        <f>+'جدول 3'!I25/'جدول 3'!I27*100</f>
        <v>0</v>
      </c>
      <c r="K25" s="61">
        <f>+'جدول 3'!J25/'جدول 3'!J27*100</f>
        <v>0</v>
      </c>
      <c r="L25" s="62">
        <f>+'جدول 3'!K25/'جدول 3'!K27*100</f>
        <v>0</v>
      </c>
      <c r="M25" s="4" t="s">
        <v>67</v>
      </c>
      <c r="N25" s="97" t="s">
        <v>68</v>
      </c>
    </row>
    <row r="26" spans="3:14" ht="27.75" customHeight="1" thickBot="1">
      <c r="C26" s="60">
        <f>+'جدول 3'!B26/'جدول 3'!B27*100</f>
        <v>0.0009936568681234517</v>
      </c>
      <c r="D26" s="61">
        <f>+'جدول 3'!C26/'جدول 3'!C27*100</f>
        <v>0</v>
      </c>
      <c r="E26" s="61">
        <f>+'جدول 3'!D26/'جدول 3'!D27*100</f>
        <v>0</v>
      </c>
      <c r="F26" s="61">
        <f>+'جدول 3'!E26/'جدول 3'!E27*100</f>
        <v>0</v>
      </c>
      <c r="G26" s="61">
        <f>+'جدول 3'!F26/'جدول 3'!F27*100</f>
        <v>0</v>
      </c>
      <c r="H26" s="61">
        <f>+'جدول 3'!G26/'جدول 3'!G27*100</f>
        <v>6.6933060962441076</v>
      </c>
      <c r="I26" s="61">
        <f>+'جدول 3'!H26/'جدول 3'!H27*100</f>
        <v>0</v>
      </c>
      <c r="J26" s="61">
        <f>+'جدول 3'!I26/'جدول 3'!I27*100</f>
        <v>0</v>
      </c>
      <c r="K26" s="61">
        <f>+'جدول 3'!J26/'جدول 3'!J27*100</f>
        <v>0</v>
      </c>
      <c r="L26" s="62">
        <f>+'جدول 3'!K26/'جدول 3'!K27*100</f>
        <v>0</v>
      </c>
      <c r="M26" s="33" t="s">
        <v>69</v>
      </c>
      <c r="N26" s="99" t="s">
        <v>70</v>
      </c>
    </row>
    <row r="27" spans="3:14" ht="31.5" customHeight="1" thickBot="1">
      <c r="C27" s="53">
        <f aca="true" t="shared" si="0" ref="C27:L27">SUM(C19:C26)</f>
        <v>99.99999999999997</v>
      </c>
      <c r="D27" s="54">
        <f t="shared" si="0"/>
        <v>100</v>
      </c>
      <c r="E27" s="54">
        <f t="shared" si="0"/>
        <v>99.99999999999999</v>
      </c>
      <c r="F27" s="54">
        <f t="shared" si="0"/>
        <v>100.00000000000001</v>
      </c>
      <c r="G27" s="54">
        <f t="shared" si="0"/>
        <v>100.00000000000001</v>
      </c>
      <c r="H27" s="54">
        <f t="shared" si="0"/>
        <v>100</v>
      </c>
      <c r="I27" s="54">
        <f t="shared" si="0"/>
        <v>100</v>
      </c>
      <c r="J27" s="54">
        <f t="shared" si="0"/>
        <v>100</v>
      </c>
      <c r="K27" s="54">
        <f t="shared" si="0"/>
        <v>100</v>
      </c>
      <c r="L27" s="56">
        <f t="shared" si="0"/>
        <v>100.00000000000001</v>
      </c>
      <c r="M27" s="34" t="s">
        <v>71</v>
      </c>
      <c r="N27" s="100" t="s">
        <v>72</v>
      </c>
    </row>
    <row r="28" ht="27">
      <c r="C28" s="41"/>
    </row>
    <row r="29" ht="27">
      <c r="C29" s="41"/>
    </row>
    <row r="30" ht="27">
      <c r="C30" s="41"/>
    </row>
    <row r="31" ht="27">
      <c r="C31" s="41"/>
    </row>
    <row r="32" ht="27">
      <c r="C32" s="41"/>
    </row>
    <row r="33" ht="27">
      <c r="C33" s="41"/>
    </row>
    <row r="34" ht="27">
      <c r="C34" s="41"/>
    </row>
    <row r="35" ht="12.75">
      <c r="C35" s="42"/>
    </row>
  </sheetData>
  <sheetProtection/>
  <mergeCells count="11">
    <mergeCell ref="M6:N7"/>
    <mergeCell ref="G6:G7"/>
    <mergeCell ref="H6:H7"/>
    <mergeCell ref="I6:I7"/>
    <mergeCell ref="J6:J7"/>
    <mergeCell ref="C6:C8"/>
    <mergeCell ref="D6:D7"/>
    <mergeCell ref="E6:E7"/>
    <mergeCell ref="F6:F7"/>
    <mergeCell ref="K6:K7"/>
    <mergeCell ref="L6:L7"/>
  </mergeCells>
  <printOptions/>
  <pageMargins left="0.75" right="0.75" top="1" bottom="1" header="0.5" footer="0.5"/>
  <pageSetup horizontalDpi="600" verticalDpi="600" orientation="portrait" paperSize="9" r:id="rId2"/>
  <headerFooter alignWithMargins="0">
    <oddFooter>&amp;L&amp;"Arial,Bold"&amp;18 112</oddFooter>
  </headerFooter>
  <drawing r:id="rId1"/>
</worksheet>
</file>

<file path=xl/worksheets/sheet9.xml><?xml version="1.0" encoding="utf-8"?>
<worksheet xmlns="http://schemas.openxmlformats.org/spreadsheetml/2006/main" xmlns:r="http://schemas.openxmlformats.org/officeDocument/2006/relationships">
  <dimension ref="C4:P27"/>
  <sheetViews>
    <sheetView zoomScalePageLayoutView="0" workbookViewId="0" topLeftCell="M1">
      <selection activeCell="N4" sqref="N4"/>
    </sheetView>
  </sheetViews>
  <sheetFormatPr defaultColWidth="9.140625" defaultRowHeight="12.75"/>
  <cols>
    <col min="3" max="10" width="15.7109375" style="0" customWidth="1"/>
    <col min="11" max="11" width="16.8515625" style="0" customWidth="1"/>
    <col min="12" max="12" width="15.7109375" style="0" customWidth="1"/>
    <col min="13" max="13" width="12.140625" style="0" customWidth="1"/>
    <col min="14" max="14" width="58.8515625" style="0" customWidth="1"/>
  </cols>
  <sheetData>
    <row r="4" spans="3:14" ht="27.75">
      <c r="C4" s="114" t="s">
        <v>150</v>
      </c>
      <c r="D4" s="12"/>
      <c r="E4" s="12"/>
      <c r="F4" s="12"/>
      <c r="G4" s="12"/>
      <c r="H4" s="12"/>
      <c r="I4" s="12"/>
      <c r="J4" s="12"/>
      <c r="K4" s="12"/>
      <c r="L4" s="12"/>
      <c r="M4" s="12"/>
      <c r="N4" s="113" t="s">
        <v>160</v>
      </c>
    </row>
    <row r="5" spans="3:14" ht="25.5" thickBot="1">
      <c r="C5" s="13"/>
      <c r="D5" s="12"/>
      <c r="E5" s="12"/>
      <c r="F5" s="12"/>
      <c r="G5" s="12"/>
      <c r="H5" s="12"/>
      <c r="I5" s="12"/>
      <c r="J5" s="12"/>
      <c r="K5" s="12"/>
      <c r="L5" s="12"/>
      <c r="M5" s="12"/>
      <c r="N5" s="12"/>
    </row>
    <row r="6" spans="3:14" ht="12.75" customHeight="1">
      <c r="C6" s="174" t="s">
        <v>92</v>
      </c>
      <c r="D6" s="172" t="s">
        <v>102</v>
      </c>
      <c r="E6" s="172" t="s">
        <v>93</v>
      </c>
      <c r="F6" s="172" t="s">
        <v>94</v>
      </c>
      <c r="G6" s="172" t="s">
        <v>95</v>
      </c>
      <c r="H6" s="172" t="s">
        <v>96</v>
      </c>
      <c r="I6" s="172" t="s">
        <v>97</v>
      </c>
      <c r="J6" s="172" t="s">
        <v>98</v>
      </c>
      <c r="K6" s="172" t="s">
        <v>99</v>
      </c>
      <c r="L6" s="167" t="s">
        <v>100</v>
      </c>
      <c r="M6" s="162" t="s">
        <v>153</v>
      </c>
      <c r="N6" s="169"/>
    </row>
    <row r="7" spans="3:16" ht="103.5" customHeight="1">
      <c r="C7" s="175"/>
      <c r="D7" s="173"/>
      <c r="E7" s="173"/>
      <c r="F7" s="173"/>
      <c r="G7" s="173"/>
      <c r="H7" s="173"/>
      <c r="I7" s="173"/>
      <c r="J7" s="173"/>
      <c r="K7" s="173"/>
      <c r="L7" s="168"/>
      <c r="M7" s="170"/>
      <c r="N7" s="171"/>
      <c r="P7" s="42"/>
    </row>
    <row r="8" spans="3:14" ht="24.75" customHeight="1" thickBot="1">
      <c r="C8" s="176"/>
      <c r="D8" s="36" t="s">
        <v>90</v>
      </c>
      <c r="E8" s="36" t="s">
        <v>88</v>
      </c>
      <c r="F8" s="36" t="s">
        <v>86</v>
      </c>
      <c r="G8" s="36" t="s">
        <v>84</v>
      </c>
      <c r="H8" s="36" t="s">
        <v>82</v>
      </c>
      <c r="I8" s="36" t="s">
        <v>80</v>
      </c>
      <c r="J8" s="36" t="s">
        <v>78</v>
      </c>
      <c r="K8" s="36" t="s">
        <v>76</v>
      </c>
      <c r="L8" s="37" t="s">
        <v>74</v>
      </c>
      <c r="M8" s="14" t="s">
        <v>101</v>
      </c>
      <c r="N8" s="88" t="s">
        <v>36</v>
      </c>
    </row>
    <row r="9" spans="3:14" ht="33.75">
      <c r="C9" s="66">
        <f>SUM(D9:L9)</f>
        <v>100</v>
      </c>
      <c r="D9" s="58">
        <f>+'جدول 3'!C9/'جدول 3'!B9*100</f>
        <v>0</v>
      </c>
      <c r="E9" s="58">
        <f>+'جدول 3'!D9/'جدول 3'!B9*100</f>
        <v>0</v>
      </c>
      <c r="F9" s="58">
        <f>+'جدول 3'!E9/'جدول 3'!B9*100</f>
        <v>0</v>
      </c>
      <c r="G9" s="58">
        <f>+'جدول 3'!F9/'جدول 3'!B9*100</f>
        <v>0.003448156719974846</v>
      </c>
      <c r="H9" s="58">
        <f>+'جدول 3'!G9/'جدول 3'!B9*100</f>
        <v>0</v>
      </c>
      <c r="I9" s="58">
        <f>+'جدول 3'!H9/'جدول 3'!B9*100</f>
        <v>0.6646162390461288</v>
      </c>
      <c r="J9" s="58">
        <f>+'جدول 3'!I9/'جدول 3'!B9*100</f>
        <v>34.96122007432147</v>
      </c>
      <c r="K9" s="58">
        <f>+'جدول 3'!J9/'جدول 3'!B9*100</f>
        <v>0</v>
      </c>
      <c r="L9" s="59">
        <f>+'جدول 3'!K9/'جدول 3'!B9*100</f>
        <v>64.37071552991243</v>
      </c>
      <c r="M9" s="38" t="s">
        <v>37</v>
      </c>
      <c r="N9" s="96" t="s">
        <v>38</v>
      </c>
    </row>
    <row r="10" spans="3:14" ht="33.75">
      <c r="C10" s="67">
        <f aca="true" t="shared" si="0" ref="C10:C27">SUM(D10:L10)</f>
        <v>100.00000000000001</v>
      </c>
      <c r="D10" s="61">
        <f>+'جدول 3'!C10/'جدول 3'!B10*100</f>
        <v>0</v>
      </c>
      <c r="E10" s="61">
        <f>+'جدول 3'!D10/'جدول 3'!B10*100</f>
        <v>0</v>
      </c>
      <c r="F10" s="61">
        <f>+'جدول 3'!E10/'جدول 3'!B10*100</f>
        <v>32.81596654947044</v>
      </c>
      <c r="G10" s="61">
        <f>+'جدول 3'!F10/'جدول 3'!B10*100</f>
        <v>0</v>
      </c>
      <c r="H10" s="61">
        <f>+'جدول 3'!G10/'جدول 3'!B10*100</f>
        <v>0</v>
      </c>
      <c r="I10" s="61">
        <f>+'جدول 3'!H10/'جدول 3'!B10*100</f>
        <v>0</v>
      </c>
      <c r="J10" s="61">
        <f>+'جدول 3'!I10/'جدول 3'!B10*100</f>
        <v>49.2023539762445</v>
      </c>
      <c r="K10" s="61">
        <f>+'جدول 3'!J10/'جدول 3'!B10*100</f>
        <v>0.26167746343972204</v>
      </c>
      <c r="L10" s="62">
        <f>+'جدول 3'!K10/'جدول 3'!B10*100</f>
        <v>17.72000201084535</v>
      </c>
      <c r="M10" s="39" t="s">
        <v>39</v>
      </c>
      <c r="N10" s="97" t="s">
        <v>40</v>
      </c>
    </row>
    <row r="11" spans="3:14" ht="33.75">
      <c r="C11" s="67">
        <f t="shared" si="0"/>
        <v>100</v>
      </c>
      <c r="D11" s="61">
        <f>+'جدول 3'!C11/'جدول 3'!B11*100</f>
        <v>0</v>
      </c>
      <c r="E11" s="61">
        <f>+'جدول 3'!D11/'جدول 3'!B11*100</f>
        <v>0</v>
      </c>
      <c r="F11" s="61">
        <f>+'جدول 3'!E11/'جدول 3'!B11*100</f>
        <v>15.632848519045078</v>
      </c>
      <c r="G11" s="61">
        <f>+'جدول 3'!F11/'جدول 3'!B11*100</f>
        <v>0</v>
      </c>
      <c r="H11" s="61">
        <f>+'جدول 3'!G11/'جدول 3'!B11*100</f>
        <v>0</v>
      </c>
      <c r="I11" s="61">
        <f>+'جدول 3'!H11/'جدول 3'!B11*100</f>
        <v>0</v>
      </c>
      <c r="J11" s="61">
        <f>+'جدول 3'!I11/'جدول 3'!B11*100</f>
        <v>12.62873267726384</v>
      </c>
      <c r="K11" s="61">
        <f>+'جدول 3'!J11/'جدول 3'!B11*100</f>
        <v>71.73841880369108</v>
      </c>
      <c r="L11" s="62">
        <f>+'جدول 3'!K11/'جدول 3'!B11*100</f>
        <v>0</v>
      </c>
      <c r="M11" s="39" t="s">
        <v>41</v>
      </c>
      <c r="N11" s="97" t="s">
        <v>42</v>
      </c>
    </row>
    <row r="12" spans="3:14" ht="33.75">
      <c r="C12" s="67">
        <f t="shared" si="0"/>
        <v>100</v>
      </c>
      <c r="D12" s="61">
        <f>+'جدول 3'!C12/'جدول 3'!B12*100</f>
        <v>0</v>
      </c>
      <c r="E12" s="61">
        <f>+'جدول 3'!D12/'جدول 3'!B12*100</f>
        <v>0</v>
      </c>
      <c r="F12" s="61">
        <f>+'جدول 3'!E12/'جدول 3'!B12*100</f>
        <v>0</v>
      </c>
      <c r="G12" s="61">
        <f>+'جدول 3'!F12/'جدول 3'!B12*100</f>
        <v>0</v>
      </c>
      <c r="H12" s="61">
        <f>+'جدول 3'!G12/'جدول 3'!B12*100</f>
        <v>0</v>
      </c>
      <c r="I12" s="61">
        <f>+'جدول 3'!H12/'جدول 3'!B12*100</f>
        <v>0</v>
      </c>
      <c r="J12" s="61">
        <f>+'جدول 3'!I12/'جدول 3'!B12*100</f>
        <v>78.08343275918624</v>
      </c>
      <c r="K12" s="61">
        <f>+'جدول 3'!J12/'جدول 3'!B12*100</f>
        <v>0</v>
      </c>
      <c r="L12" s="62">
        <f>+'جدول 3'!K12/'جدول 3'!B12*100</f>
        <v>21.916567240813762</v>
      </c>
      <c r="M12" s="39" t="s">
        <v>43</v>
      </c>
      <c r="N12" s="97" t="s">
        <v>44</v>
      </c>
    </row>
    <row r="13" spans="3:14" ht="33" customHeight="1">
      <c r="C13" s="67">
        <f t="shared" si="0"/>
        <v>100</v>
      </c>
      <c r="D13" s="61">
        <f>+'جدول 3'!C13/'جدول 3'!B13*100</f>
        <v>0</v>
      </c>
      <c r="E13" s="61">
        <f>+'جدول 3'!D13/'جدول 3'!B13*100</f>
        <v>0</v>
      </c>
      <c r="F13" s="61">
        <f>+'جدول 3'!E13/'جدول 3'!B13*100</f>
        <v>0.006406620223569064</v>
      </c>
      <c r="G13" s="61">
        <f>+'جدول 3'!F13/'جدول 3'!B13*100</f>
        <v>1.4839598609101143</v>
      </c>
      <c r="H13" s="61">
        <f>+'جدول 3'!G13/'جدول 3'!B13*100</f>
        <v>0</v>
      </c>
      <c r="I13" s="61">
        <f>+'جدول 3'!H13/'جدول 3'!B13*100</f>
        <v>88.64677767488676</v>
      </c>
      <c r="J13" s="61">
        <f>+'جدول 3'!I13/'جدول 3'!B13*100</f>
        <v>8.710769060232723</v>
      </c>
      <c r="K13" s="61">
        <f>+'جدول 3'!J13/'جدول 3'!B13*100</f>
        <v>0</v>
      </c>
      <c r="L13" s="62">
        <f>+'جدول 3'!K13/'جدول 3'!B13*100</f>
        <v>1.1520867837468332</v>
      </c>
      <c r="M13" s="39" t="s">
        <v>45</v>
      </c>
      <c r="N13" s="97" t="s">
        <v>46</v>
      </c>
    </row>
    <row r="14" spans="3:14" ht="33.75">
      <c r="C14" s="67">
        <f t="shared" si="0"/>
        <v>100</v>
      </c>
      <c r="D14" s="61">
        <f>+'جدول 3'!C14/'جدول 3'!B14*100</f>
        <v>0</v>
      </c>
      <c r="E14" s="61">
        <f>+'جدول 3'!D14/'جدول 3'!B14*100</f>
        <v>0.7929989332394117</v>
      </c>
      <c r="F14" s="61">
        <f>+'جدول 3'!E14/'جدول 3'!B14*100</f>
        <v>89.24345325400725</v>
      </c>
      <c r="G14" s="61">
        <f>+'جدول 3'!F14/'جدول 3'!B14*100</f>
        <v>0.3029788245411283</v>
      </c>
      <c r="H14" s="61">
        <f>+'جدول 3'!G14/'جدول 3'!B14*100</f>
        <v>0.04369060018258548</v>
      </c>
      <c r="I14" s="61">
        <f>+'جدول 3'!H14/'جدول 3'!B14*100</f>
        <v>0</v>
      </c>
      <c r="J14" s="61">
        <f>+'جدول 3'!I14/'جدول 3'!B14*100</f>
        <v>9.616878388029619</v>
      </c>
      <c r="K14" s="61">
        <f>+'جدول 3'!J14/'جدول 3'!B14*100</f>
        <v>0</v>
      </c>
      <c r="L14" s="62">
        <f>+'جدول 3'!K14/'جدول 3'!B14*100</f>
        <v>0</v>
      </c>
      <c r="M14" s="39" t="s">
        <v>47</v>
      </c>
      <c r="N14" s="97" t="s">
        <v>48</v>
      </c>
    </row>
    <row r="15" spans="3:14" ht="33.75">
      <c r="C15" s="67">
        <f t="shared" si="0"/>
        <v>100</v>
      </c>
      <c r="D15" s="61">
        <f>+'جدول 3'!C15/'جدول 3'!B15*100</f>
        <v>0</v>
      </c>
      <c r="E15" s="61">
        <f>+'جدول 3'!D15/'جدول 3'!B15*100</f>
        <v>0</v>
      </c>
      <c r="F15" s="61">
        <f>+'جدول 3'!E15/'جدول 3'!B15*100</f>
        <v>0</v>
      </c>
      <c r="G15" s="61">
        <f>+'جدول 3'!F15/'جدول 3'!B15*100</f>
        <v>99.11554113973793</v>
      </c>
      <c r="H15" s="61">
        <f>+'جدول 3'!G15/'جدول 3'!B15*100</f>
        <v>0.7500360271917551</v>
      </c>
      <c r="I15" s="61">
        <f>+'جدول 3'!H15/'جدول 3'!B15*100</f>
        <v>0</v>
      </c>
      <c r="J15" s="61">
        <f>+'جدول 3'!I15/'جدول 3'!B15*100</f>
        <v>0.02922197417668777</v>
      </c>
      <c r="K15" s="61">
        <f>+'جدول 3'!J15/'جدول 3'!B15*100</f>
        <v>0</v>
      </c>
      <c r="L15" s="62">
        <f>+'جدول 3'!K15/'جدول 3'!B15*100</f>
        <v>0.1052008588936237</v>
      </c>
      <c r="M15" s="39" t="s">
        <v>49</v>
      </c>
      <c r="N15" s="97" t="s">
        <v>50</v>
      </c>
    </row>
    <row r="16" spans="3:14" ht="30" customHeight="1">
      <c r="C16" s="67">
        <f t="shared" si="0"/>
        <v>100</v>
      </c>
      <c r="D16" s="61">
        <f>+'جدول 3'!C16/'جدول 3'!B16*100</f>
        <v>100</v>
      </c>
      <c r="E16" s="61">
        <f>+'جدول 3'!D16/'جدول 3'!B16*100</f>
        <v>0</v>
      </c>
      <c r="F16" s="61">
        <f>+'جدول 3'!E16/'جدول 3'!B16*100</f>
        <v>0</v>
      </c>
      <c r="G16" s="61">
        <f>+'جدول 3'!F16/'جدول 3'!B16*100</f>
        <v>0</v>
      </c>
      <c r="H16" s="61">
        <f>+'جدول 3'!G16/'جدول 3'!B16*100</f>
        <v>0</v>
      </c>
      <c r="I16" s="61">
        <f>+'جدول 3'!H16/'جدول 3'!B16*100</f>
        <v>0</v>
      </c>
      <c r="J16" s="61">
        <f>+'جدول 3'!I16/'جدول 3'!B16*100</f>
        <v>0</v>
      </c>
      <c r="K16" s="61">
        <f>+'جدول 3'!J16/'جدول 3'!B16*100</f>
        <v>0</v>
      </c>
      <c r="L16" s="62">
        <f>+'جدول 3'!K16/'جدول 3'!B16*100</f>
        <v>0</v>
      </c>
      <c r="M16" s="4" t="s">
        <v>51</v>
      </c>
      <c r="N16" s="97" t="s">
        <v>73</v>
      </c>
    </row>
    <row r="17" spans="3:14" ht="30.75" customHeight="1">
      <c r="C17" s="67">
        <f t="shared" si="0"/>
        <v>100</v>
      </c>
      <c r="D17" s="61">
        <f>+'جدول 3'!C17/'جدول 3'!B17*100</f>
        <v>1.151734996402561</v>
      </c>
      <c r="E17" s="61">
        <f>+'جدول 3'!D17/'جدول 3'!B17*100</f>
        <v>0.04105417422338324</v>
      </c>
      <c r="F17" s="61">
        <f>+'جدول 3'!E17/'جدول 3'!B17*100</f>
        <v>5.126572909592564</v>
      </c>
      <c r="G17" s="61">
        <f>+'جدول 3'!F17/'جدول 3'!B17*100</f>
        <v>1.0961219927968464</v>
      </c>
      <c r="H17" s="61">
        <f>+'جدول 3'!G17/'جدول 3'!B17*100</f>
        <v>0.008585377484715218</v>
      </c>
      <c r="I17" s="61">
        <f>+'جدول 3'!H17/'جدول 3'!B17*100</f>
        <v>14.929685947057356</v>
      </c>
      <c r="J17" s="61">
        <f>+'جدول 3'!I17/'جدول 3'!B17*100</f>
        <v>32.24012641749995</v>
      </c>
      <c r="K17" s="61">
        <f>+'جدول 3'!J17/'جدول 3'!B17*100</f>
        <v>0.26908922305510696</v>
      </c>
      <c r="L17" s="62">
        <f>+'جدول 3'!K17/'جدول 3'!B17*100</f>
        <v>45.137028961887516</v>
      </c>
      <c r="M17" s="40" t="s">
        <v>52</v>
      </c>
      <c r="N17" s="98" t="s">
        <v>53</v>
      </c>
    </row>
    <row r="18" spans="3:14" ht="35.25" customHeight="1">
      <c r="C18" s="67">
        <f t="shared" si="0"/>
        <v>100</v>
      </c>
      <c r="D18" s="61">
        <f>+'جدول 3'!C18/'جدول 3'!B18*100</f>
        <v>0.02695019899463422</v>
      </c>
      <c r="E18" s="61">
        <f>+'جدول 3'!D18/'جدول 3'!B18*100</f>
        <v>2.1179151967177186</v>
      </c>
      <c r="F18" s="61">
        <f>+'جدول 3'!E18/'جدول 3'!B18*100</f>
        <v>0</v>
      </c>
      <c r="G18" s="61">
        <f>+'جدول 3'!F18/'جدول 3'!B18*100</f>
        <v>0.6180407583241944</v>
      </c>
      <c r="H18" s="61">
        <f>+'جدول 3'!G18/'جدول 3'!B18*100</f>
        <v>0.132580443067091</v>
      </c>
      <c r="I18" s="61">
        <f>+'جدول 3'!H18/'جدول 3'!B18*100</f>
        <v>0.009443804650162905</v>
      </c>
      <c r="J18" s="61">
        <f>+'جدول 3'!I18/'جدول 3'!B18*100</f>
        <v>36.93044576092125</v>
      </c>
      <c r="K18" s="61">
        <f>+'جدول 3'!J18/'جدول 3'!B18*100</f>
        <v>0.14161182946121578</v>
      </c>
      <c r="L18" s="62">
        <f>+'جدول 3'!K18/'جدول 3'!B18*100</f>
        <v>60.02301200786373</v>
      </c>
      <c r="M18" s="4" t="s">
        <v>54</v>
      </c>
      <c r="N18" s="97" t="s">
        <v>55</v>
      </c>
    </row>
    <row r="19" spans="3:14" ht="33.75">
      <c r="C19" s="67">
        <f t="shared" si="0"/>
        <v>100</v>
      </c>
      <c r="D19" s="61">
        <f>+'جدول 3'!C19/'جدول 3'!B19*100</f>
        <v>1.1225552048959337</v>
      </c>
      <c r="E19" s="61">
        <f>+'جدول 3'!D19/'جدول 3'!B19*100</f>
        <v>0.09493325559457888</v>
      </c>
      <c r="F19" s="61">
        <f>+'جدول 3'!E19/'جدول 3'!B19*100</f>
        <v>4.993576509756639</v>
      </c>
      <c r="G19" s="61">
        <f>+'جدول 3'!F19/'جدول 3'!B19*100</f>
        <v>1.0837193440614694</v>
      </c>
      <c r="H19" s="61">
        <f>+'جدول 3'!G19/'جدول 3'!B19*100</f>
        <v>0.011802126297361291</v>
      </c>
      <c r="I19" s="61">
        <f>+'جدول 3'!H19/'جدول 3'!B19*100</f>
        <v>14.542616744177705</v>
      </c>
      <c r="J19" s="61">
        <f>+'جدول 3'!I19/'جدول 3'!B19*100</f>
        <v>32.36180528518729</v>
      </c>
      <c r="K19" s="61">
        <f>+'جدول 3'!J19/'جدول 3'!B19*100</f>
        <v>0.2657821337563805</v>
      </c>
      <c r="L19" s="62">
        <f>+'جدول 3'!K19/'جدول 3'!B19*100</f>
        <v>45.52320939627264</v>
      </c>
      <c r="M19" s="32" t="s">
        <v>56</v>
      </c>
      <c r="N19" s="98" t="s">
        <v>57</v>
      </c>
    </row>
    <row r="20" spans="3:14" ht="33.75">
      <c r="C20" s="67">
        <f t="shared" si="0"/>
        <v>100</v>
      </c>
      <c r="D20" s="61">
        <f>+'جدول 3'!C20/'جدول 3'!B20*100</f>
        <v>0</v>
      </c>
      <c r="E20" s="61">
        <f>+'جدول 3'!D20/'جدول 3'!B20*100</f>
        <v>99.98717090400488</v>
      </c>
      <c r="F20" s="61">
        <f>+'جدول 3'!E20/'جدول 3'!B20*100</f>
        <v>0</v>
      </c>
      <c r="G20" s="61">
        <f>+'جدول 3'!F20/'جدول 3'!B20*100</f>
        <v>0.0010690913329263214</v>
      </c>
      <c r="H20" s="61">
        <f>+'جدول 3'!G20/'جدول 3'!B20*100</f>
        <v>0</v>
      </c>
      <c r="I20" s="61">
        <f>+'جدول 3'!H20/'جدول 3'!B20*100</f>
        <v>0</v>
      </c>
      <c r="J20" s="61">
        <f>+'جدول 3'!I20/'جدول 3'!B20*100</f>
        <v>0</v>
      </c>
      <c r="K20" s="61">
        <f>+'جدول 3'!J20/'جدول 3'!B20*100</f>
        <v>0</v>
      </c>
      <c r="L20" s="62">
        <f>+'جدول 3'!K20/'جدول 3'!B20*100</f>
        <v>0.011760004662189533</v>
      </c>
      <c r="M20" s="4" t="s">
        <v>58</v>
      </c>
      <c r="N20" s="97" t="s">
        <v>146</v>
      </c>
    </row>
    <row r="21" spans="3:14" ht="33.75">
      <c r="C21" s="67">
        <f t="shared" si="0"/>
        <v>100</v>
      </c>
      <c r="D21" s="61">
        <f>+'جدول 3'!C21/'جدول 3'!B21*100</f>
        <v>0</v>
      </c>
      <c r="E21" s="61">
        <f>+'جدول 3'!D21/'جدول 3'!B21*100</f>
        <v>99.99271876942205</v>
      </c>
      <c r="F21" s="61">
        <f>+'جدول 3'!E21/'جدول 3'!B21*100</f>
        <v>0</v>
      </c>
      <c r="G21" s="61">
        <f>+'جدول 3'!F21/'جدول 3'!B21*100</f>
        <v>0</v>
      </c>
      <c r="H21" s="61">
        <f>+'جدول 3'!G21/'جدول 3'!B21*100</f>
        <v>0</v>
      </c>
      <c r="I21" s="61">
        <f>+'جدول 3'!H21/'جدول 3'!B21*100</f>
        <v>0</v>
      </c>
      <c r="J21" s="61">
        <f>+'جدول 3'!I21/'جدول 3'!B21*100</f>
        <v>0.007281230577943354</v>
      </c>
      <c r="K21" s="61">
        <f>+'جدول 3'!J21/'جدول 3'!B21*100</f>
        <v>0</v>
      </c>
      <c r="L21" s="62">
        <f>+'جدول 3'!K21/'جدول 3'!B21*100</f>
        <v>0</v>
      </c>
      <c r="M21" s="4" t="s">
        <v>59</v>
      </c>
      <c r="N21" s="97" t="s">
        <v>60</v>
      </c>
    </row>
    <row r="22" spans="3:14" ht="36" customHeight="1">
      <c r="C22" s="67">
        <f t="shared" si="0"/>
        <v>100</v>
      </c>
      <c r="D22" s="61">
        <f>+'جدول 3'!C22/'جدول 3'!B22*100</f>
        <v>0</v>
      </c>
      <c r="E22" s="61">
        <f>+'جدول 3'!D22/'جدول 3'!B22*100</f>
        <v>7.823725027658241</v>
      </c>
      <c r="F22" s="61">
        <f>+'جدول 3'!E22/'جدول 3'!B22*100</f>
        <v>1.8706074577194114</v>
      </c>
      <c r="G22" s="61">
        <f>+'جدول 3'!F22/'جدول 3'!B22*100</f>
        <v>90.27791246137788</v>
      </c>
      <c r="H22" s="61">
        <f>+'جدول 3'!G22/'جدول 3'!B22*100</f>
        <v>0.0004279082699724719</v>
      </c>
      <c r="I22" s="61">
        <f>+'جدول 3'!H22/'جدول 3'!B22*100</f>
        <v>0</v>
      </c>
      <c r="J22" s="61">
        <f>+'جدول 3'!I22/'جدول 3'!B22*100</f>
        <v>0.027327144974493272</v>
      </c>
      <c r="K22" s="61">
        <f>+'جدول 3'!J22/'جدول 3'!B22*100</f>
        <v>0</v>
      </c>
      <c r="L22" s="62">
        <f>+'جدول 3'!K22/'جدول 3'!B22*100</f>
        <v>0</v>
      </c>
      <c r="M22" s="4" t="s">
        <v>61</v>
      </c>
      <c r="N22" s="97" t="s">
        <v>62</v>
      </c>
    </row>
    <row r="23" spans="3:14" ht="33.75">
      <c r="C23" s="67">
        <f t="shared" si="0"/>
        <v>100</v>
      </c>
      <c r="D23" s="61">
        <f>+'جدول 3'!C23/'جدول 3'!B23*100</f>
        <v>0</v>
      </c>
      <c r="E23" s="61">
        <f>+'جدول 3'!D23/'جدول 3'!B23*100</f>
        <v>10.33592312236821</v>
      </c>
      <c r="F23" s="61">
        <f>+'جدول 3'!E23/'جدول 3'!B23*100</f>
        <v>0</v>
      </c>
      <c r="G23" s="61">
        <f>+'جدول 3'!F23/'جدول 3'!B23*100</f>
        <v>0</v>
      </c>
      <c r="H23" s="61">
        <f>+'جدول 3'!G23/'جدول 3'!B23*100</f>
        <v>0.4675596318607615</v>
      </c>
      <c r="I23" s="61">
        <f>+'جدول 3'!H23/'جدول 3'!B23*100</f>
        <v>0</v>
      </c>
      <c r="J23" s="61">
        <f>+'جدول 3'!I23/'جدول 3'!B23*100</f>
        <v>86.67412690099907</v>
      </c>
      <c r="K23" s="61">
        <f>+'جدول 3'!J23/'جدول 3'!B23*100</f>
        <v>0</v>
      </c>
      <c r="L23" s="62">
        <f>+'جدول 3'!K23/'جدول 3'!B23*100</f>
        <v>2.522390344771964</v>
      </c>
      <c r="M23" s="4" t="s">
        <v>63</v>
      </c>
      <c r="N23" s="97" t="s">
        <v>64</v>
      </c>
    </row>
    <row r="24" spans="3:14" ht="35.25" customHeight="1">
      <c r="C24" s="67">
        <f t="shared" si="0"/>
        <v>100</v>
      </c>
      <c r="D24" s="61">
        <f>+'جدول 3'!C24/'جدول 3'!B24*100</f>
        <v>0</v>
      </c>
      <c r="E24" s="61">
        <f>+'جدول 3'!D24/'جدول 3'!B24*100</f>
        <v>79.42404988007765</v>
      </c>
      <c r="F24" s="61">
        <f>+'جدول 3'!E24/'جدول 3'!B24*100</f>
        <v>6.5862861315894</v>
      </c>
      <c r="G24" s="61">
        <f>+'جدول 3'!F24/'جدول 3'!B24*100</f>
        <v>13.835252686033463</v>
      </c>
      <c r="H24" s="61">
        <f>+'جدول 3'!G24/'جدول 3'!B24*100</f>
        <v>0</v>
      </c>
      <c r="I24" s="61">
        <f>+'جدول 3'!H24/'جدول 3'!B24*100</f>
        <v>0</v>
      </c>
      <c r="J24" s="61">
        <f>+'جدول 3'!I24/'جدول 3'!B24*100</f>
        <v>0</v>
      </c>
      <c r="K24" s="61">
        <f>+'جدول 3'!J24/'جدول 3'!B24*100</f>
        <v>0.1544113022994806</v>
      </c>
      <c r="L24" s="62">
        <f>+'جدول 3'!K24/'جدول 3'!B24*100</f>
        <v>0</v>
      </c>
      <c r="M24" s="4" t="s">
        <v>65</v>
      </c>
      <c r="N24" s="97" t="s">
        <v>66</v>
      </c>
    </row>
    <row r="25" spans="3:14" ht="37.5" customHeight="1">
      <c r="C25" s="67">
        <f t="shared" si="0"/>
        <v>100</v>
      </c>
      <c r="D25" s="61">
        <f>+'جدول 3'!C25/'جدول 3'!B25*100</f>
        <v>0</v>
      </c>
      <c r="E25" s="61">
        <f>+'جدول 3'!D25/'جدول 3'!B25*100</f>
        <v>79.05563787764862</v>
      </c>
      <c r="F25" s="61">
        <f>+'جدول 3'!E25/'جدول 3'!B25*100</f>
        <v>0</v>
      </c>
      <c r="G25" s="61">
        <f>+'جدول 3'!F25/'جدول 3'!B25*100</f>
        <v>20.94436212235137</v>
      </c>
      <c r="H25" s="61">
        <f>+'جدول 3'!G25/'جدول 3'!B25*100</f>
        <v>0</v>
      </c>
      <c r="I25" s="61">
        <f>+'جدول 3'!H25/'جدول 3'!B25*100</f>
        <v>0</v>
      </c>
      <c r="J25" s="61">
        <f>+'جدول 3'!I25/'جدول 3'!B25*100</f>
        <v>0</v>
      </c>
      <c r="K25" s="61">
        <f>+'جدول 3'!J25/'جدول 3'!B25*100</f>
        <v>0</v>
      </c>
      <c r="L25" s="62">
        <f>+'جدول 3'!K25/'جدول 3'!B25*100</f>
        <v>0</v>
      </c>
      <c r="M25" s="4" t="s">
        <v>67</v>
      </c>
      <c r="N25" s="97" t="s">
        <v>68</v>
      </c>
    </row>
    <row r="26" spans="3:14" ht="27.75" customHeight="1" thickBot="1">
      <c r="C26" s="67">
        <f t="shared" si="0"/>
        <v>100</v>
      </c>
      <c r="D26" s="61">
        <f>+'جدول 3'!C26/'جدول 3'!B26*100</f>
        <v>0</v>
      </c>
      <c r="E26" s="61">
        <f>+'جدول 3'!D26/'جدول 3'!B26*100</f>
        <v>0</v>
      </c>
      <c r="F26" s="61">
        <f>+'جدول 3'!E26/'جدول 3'!B26*100</f>
        <v>0</v>
      </c>
      <c r="G26" s="61">
        <f>+'جدول 3'!F26/'جدول 3'!B26*100</f>
        <v>0</v>
      </c>
      <c r="H26" s="61">
        <f>+'جدول 3'!G26/'جدول 3'!B26*100</f>
        <v>100</v>
      </c>
      <c r="I26" s="61">
        <f>+'جدول 3'!H26/'جدول 3'!B26*100</f>
        <v>0</v>
      </c>
      <c r="J26" s="61">
        <f>+'جدول 3'!I26/'جدول 3'!B26*100</f>
        <v>0</v>
      </c>
      <c r="K26" s="61">
        <f>+'جدول 3'!J26/'جدول 3'!B26*100</f>
        <v>0</v>
      </c>
      <c r="L26" s="62">
        <f>+'جدول 3'!K26/'جدول 3'!B26*100</f>
        <v>0</v>
      </c>
      <c r="M26" s="33" t="s">
        <v>69</v>
      </c>
      <c r="N26" s="99" t="s">
        <v>70</v>
      </c>
    </row>
    <row r="27" spans="3:14" ht="34.5" thickBot="1">
      <c r="C27" s="63">
        <f t="shared" si="0"/>
        <v>100</v>
      </c>
      <c r="D27" s="64">
        <f>+'جدول 3'!C27/'جدول 3'!B27*100</f>
        <v>1.0702848668231442</v>
      </c>
      <c r="E27" s="64">
        <f>+'جدول 3'!D27/'جدول 3'!B27*100</f>
        <v>3.8209713768573086</v>
      </c>
      <c r="F27" s="64">
        <f>+'جدول 3'!E27/'جدول 3'!B27*100</f>
        <v>4.778069620261411</v>
      </c>
      <c r="G27" s="64">
        <f>+'جدول 3'!F27/'جدول 3'!B27*100</f>
        <v>1.4423063742142073</v>
      </c>
      <c r="H27" s="64">
        <f>+'جدول 3'!G27/'جدول 3'!B27*100</f>
        <v>0.014845531548019802</v>
      </c>
      <c r="I27" s="64">
        <f>+'جدول 3'!H27/'جدول 3'!B27*100</f>
        <v>13.865458515908971</v>
      </c>
      <c r="J27" s="64">
        <f>+'جدول 3'!I27/'جدول 3'!B27*100</f>
        <v>31.33658147708075</v>
      </c>
      <c r="K27" s="64">
        <f>+'جدول 3'!J27/'جدول 3'!B27*100</f>
        <v>0.2536271822238293</v>
      </c>
      <c r="L27" s="65">
        <f>+'جدول 3'!K27/'جدول 3'!B27*100</f>
        <v>43.417855055082356</v>
      </c>
      <c r="M27" s="34" t="s">
        <v>71</v>
      </c>
      <c r="N27" s="100" t="s">
        <v>72</v>
      </c>
    </row>
  </sheetData>
  <sheetProtection/>
  <mergeCells count="11">
    <mergeCell ref="M6:N7"/>
    <mergeCell ref="G6:G7"/>
    <mergeCell ref="H6:H7"/>
    <mergeCell ref="I6:I7"/>
    <mergeCell ref="J6:J7"/>
    <mergeCell ref="C6:C8"/>
    <mergeCell ref="D6:D7"/>
    <mergeCell ref="E6:E7"/>
    <mergeCell ref="F6:F7"/>
    <mergeCell ref="K6:K7"/>
    <mergeCell ref="L6:L7"/>
  </mergeCells>
  <printOptions/>
  <pageMargins left="0.75" right="0.75" top="1" bottom="1" header="0.5" footer="0.5"/>
  <pageSetup horizontalDpi="600" verticalDpi="600" orientation="portrait" paperSize="9" r:id="rId2"/>
  <headerFooter alignWithMargins="0">
    <oddFooter>&amp;L&amp;"Arial,Bold"&amp;18 113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m_khoshakhlagh</dc:creator>
  <cp:keywords/>
  <dc:description/>
  <cp:lastModifiedBy>M_KHOSHAKHLAGH</cp:lastModifiedBy>
  <cp:lastPrinted>2011-05-30T06:23:43Z</cp:lastPrinted>
  <dcterms:created xsi:type="dcterms:W3CDTF">2011-02-06T05:24:49Z</dcterms:created>
  <dcterms:modified xsi:type="dcterms:W3CDTF">2015-01-17T06:00:34Z</dcterms:modified>
  <cp:category/>
  <cp:version/>
  <cp:contentType/>
  <cp:contentStatus/>
</cp:coreProperties>
</file>